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28E84570-3E10-43DB-9E31-73B994704255}" xr6:coauthVersionLast="47" xr6:coauthVersionMax="47" xr10:uidLastSave="{00000000-0000-0000-0000-000000000000}"/>
  <bookViews>
    <workbookView xWindow="-120" yWindow="-120" windowWidth="29040" windowHeight="15720" tabRatio="567" xr2:uid="{00000000-000D-0000-FFFF-FFFF00000000}"/>
  </bookViews>
  <sheets>
    <sheet name="ЭИ" sheetId="5" r:id="rId1"/>
    <sheet name="Инструкции" sheetId="29" state="hidden" r:id="rId2"/>
    <sheet name="ЕИАС" sheetId="14" state="hidden" r:id="rId3"/>
    <sheet name="подтвержденные" sheetId="24" state="hidden" r:id="rId4"/>
    <sheet name="Данные" sheetId="22" state="hidden" r:id="rId5"/>
    <sheet name="ИНН" sheetId="19" state="hidden" r:id="rId6"/>
    <sheet name="спр" sheetId="9" state="hidden" r:id="rId7"/>
    <sheet name="Лист3" sheetId="32" state="hidden" r:id="rId8"/>
    <sheet name="Лист1" sheetId="30" state="hidden" r:id="rId9"/>
    <sheet name="спрдонос" sheetId="28" state="hidden" r:id="rId10"/>
    <sheet name="спр-репорт" sheetId="10" state="hidden" r:id="rId11"/>
  </sheets>
  <externalReferences>
    <externalReference r:id="rId12"/>
  </externalReferences>
  <definedNames>
    <definedName name="_xlnm._FilterDatabase" localSheetId="4" hidden="1">Данные!$A$2:$CC$3</definedName>
    <definedName name="_xlnm._FilterDatabase" localSheetId="5" hidden="1">ИНН!$A$1:$F$1301</definedName>
    <definedName name="_xlnm._FilterDatabase" localSheetId="7" hidden="1">Лист3!$D$4:$D$46</definedName>
    <definedName name="_xlnm._FilterDatabase" localSheetId="3" hidden="1">подтвержденные!$A$1:$BF$2</definedName>
    <definedName name="_xlnm._FilterDatabase" localSheetId="6" hidden="1">спр!$AG$6:$AK$1053</definedName>
    <definedName name="_xlnm._FilterDatabase" localSheetId="9" hidden="1">спрдонос!$A$106:$C$114</definedName>
    <definedName name="_xlnm._FilterDatabase" localSheetId="0" hidden="1">ЭИ!$A$4:$BQ$5</definedName>
    <definedName name="tyf" hidden="1">[1]спр!$C$31:$C$35</definedName>
    <definedName name="амбД">спрдонос!$C$55:$C$57</definedName>
    <definedName name="вакц">спр!$BO$6:$BO$14</definedName>
    <definedName name="вдмрД">спрдонос!$A$20:$A$42</definedName>
    <definedName name="времягоспД">спрдонос!$G$20:$G$22</definedName>
    <definedName name="времяобрД">спрдонос!$G$25:$G$26</definedName>
    <definedName name="всетер">спр!$Q$7:$T$59</definedName>
    <definedName name="гиг_обр_рук" localSheetId="5" hidden="1">#REF!</definedName>
    <definedName name="гиг_обр_рук" localSheetId="1" hidden="1">#REF!</definedName>
    <definedName name="гиг_обр_рук" hidden="1">#REF!</definedName>
    <definedName name="госпамбД">спрдонос!$G$9:$G$10</definedName>
    <definedName name="да_нет" localSheetId="5" hidden="1">#REF!</definedName>
    <definedName name="да_нет" localSheetId="1" hidden="1">#REF!</definedName>
    <definedName name="да_нет" hidden="1">#REF!</definedName>
    <definedName name="данетД">спрдонос!$C$27:$C$28</definedName>
    <definedName name="ДиагнозД">спрдонос!$G$3:$G$6</definedName>
    <definedName name="Диагнозы">спр!$AG$7:$AK$1053</definedName>
    <definedName name="_xlnm.Extract" localSheetId="5">ИНН!$B$1114:$B$1237</definedName>
    <definedName name="исход">спр!$AO$6:$AO$12</definedName>
    <definedName name="категория_контакта" localSheetId="5" hidden="1">#REF!</definedName>
    <definedName name="категория_контакта" localSheetId="1" hidden="1">#REF!</definedName>
    <definedName name="категория_контакта" hidden="1">#REF!</definedName>
    <definedName name="катконтД">спрдонос!$E$62:$E$67</definedName>
    <definedName name="кк">спрдонос!$A$107:$C$114</definedName>
    <definedName name="масочныйД">спрдонос!$C$12:$C$16</definedName>
    <definedName name="место_укуса">спр!$AZ$6:$AZ$55</definedName>
    <definedName name="местообрД">спрдонос!$G$14:$G$17</definedName>
    <definedName name="местоустРепорт">спрдонос!$G$14:$H$17</definedName>
    <definedName name="МКБ">спр!$AG$7:$AG$1053</definedName>
    <definedName name="мфцД">спрдонос!$C$60:$C$62</definedName>
    <definedName name="наличие_конт_ковид" localSheetId="5" hidden="1">#REF!</definedName>
    <definedName name="наличие_конт_ковид" localSheetId="1" hidden="1">#REF!</definedName>
    <definedName name="наличие_конт_ковид" hidden="1">#REF!</definedName>
    <definedName name="наличиеконтД">спрдонос!$C$71:$C$73</definedName>
    <definedName name="нахвстацД">спрдонос!$C$65:$C$67</definedName>
    <definedName name="нахожд_стац" localSheetId="5" hidden="1">#REF!</definedName>
    <definedName name="нахожд_стац" localSheetId="1" hidden="1">#REF!</definedName>
    <definedName name="нахожд_стац" hidden="1">#REF!</definedName>
    <definedName name="нахстацД">спрдонос!$C$65:$C$67</definedName>
    <definedName name="общпитД">спрдонос!$C$45:$C$47</definedName>
    <definedName name="парикД">спрдонос!$C$50:$C$52</definedName>
    <definedName name="перемещ_общ_транс" hidden="1">[1]спр!$C$31:$C$35</definedName>
    <definedName name="перчаткиД">спрдонос!$C$20:$C$23</definedName>
    <definedName name="посещ_амб_мед" hidden="1">[1]спр!$C$55:$C$57</definedName>
    <definedName name="посещ_масс_преб" localSheetId="5" hidden="1">#REF!</definedName>
    <definedName name="посещ_масс_преб" localSheetId="1" hidden="1">#REF!</definedName>
    <definedName name="посещ_масс_преб" hidden="1">#REF!</definedName>
    <definedName name="посещ_общепит" localSheetId="5" hidden="1">#REF!</definedName>
    <definedName name="посещ_общепит" localSheetId="1" hidden="1">#REF!</definedName>
    <definedName name="посещ_общепит" hidden="1">#REF!</definedName>
    <definedName name="посещ_парик" localSheetId="5" hidden="1">#REF!</definedName>
    <definedName name="посещ_парик" localSheetId="1" hidden="1">#REF!</definedName>
    <definedName name="посещ_парик" hidden="1">#REF!</definedName>
    <definedName name="посещ_торг_об" hidden="1">[1]спр!$C$39:$C$41</definedName>
    <definedName name="причина">спр!$AY$6:$AY$12</definedName>
    <definedName name="район">спр!$Q$7:$Q$59</definedName>
    <definedName name="резскринисслР">'спр-репорт'!$AG$5:$AG$7</definedName>
    <definedName name="скрины">'спр-репорт'!$AH$5:$AH$61</definedName>
    <definedName name="собл_мас_реж" localSheetId="5" hidden="1">#REF!</definedName>
    <definedName name="собл_мас_реж" localSheetId="1" hidden="1">#REF!</definedName>
    <definedName name="собл_мас_реж" hidden="1">#REF!</definedName>
    <definedName name="состояниеД">спрдонос!$A$12:$A$18</definedName>
    <definedName name="СОЦ">спр!$W$7:$Z$26</definedName>
    <definedName name="соцД">спрдонос!$C$3:$C$9</definedName>
    <definedName name="соцР">спр!$W$7:$W$26</definedName>
    <definedName name="страна">спр!$P$7:$P$258</definedName>
    <definedName name="субъект">спр!$BF$7:$BF$92</definedName>
    <definedName name="т1">спрдонос!$E$3:$E$55</definedName>
    <definedName name="т2">спрдонос!$I$3:$I$48</definedName>
    <definedName name="транспортД">спрдонос!$C$31:$C$35</definedName>
    <definedName name="тцД">спрдонос!$C$39:$C$41</definedName>
    <definedName name="увзД">спрдонос!$A$3:$A$10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Q5" i="5" l="1"/>
  <c r="AJ5" i="5" l="1"/>
  <c r="AI5" i="5"/>
  <c r="AN2" i="24" l="1"/>
  <c r="B5" i="14"/>
  <c r="AO2" i="24"/>
  <c r="W2" i="24"/>
  <c r="AM2" i="24" l="1"/>
  <c r="N5" i="5" l="1"/>
  <c r="A3" i="22" l="1"/>
  <c r="A2" i="24"/>
  <c r="AP5" i="14" l="1"/>
  <c r="BY3" i="22"/>
  <c r="BX3" i="22"/>
  <c r="BO3" i="22"/>
  <c r="BN3" i="22"/>
  <c r="AY3" i="22"/>
  <c r="AB5" i="14"/>
  <c r="O2" i="24"/>
  <c r="BQ3" i="22" l="1"/>
  <c r="J3" i="22"/>
  <c r="I3" i="22"/>
  <c r="H3" i="22"/>
  <c r="G3" i="22"/>
  <c r="X3" i="22"/>
  <c r="S3" i="22"/>
  <c r="BP3" i="22" l="1"/>
  <c r="AZ3" i="22"/>
  <c r="BZ3" i="22"/>
  <c r="AH3" i="22"/>
  <c r="P3" i="22"/>
  <c r="A5" i="14"/>
  <c r="B3" i="22"/>
  <c r="D2" i="24"/>
  <c r="AF2" i="24"/>
  <c r="I2" i="24" l="1"/>
  <c r="AS2" i="24"/>
  <c r="AR2" i="24"/>
  <c r="M2" i="24"/>
  <c r="AG3" i="22"/>
  <c r="C3" i="22"/>
  <c r="D3" i="22"/>
  <c r="AI2" i="24"/>
  <c r="AW2" i="24"/>
  <c r="AV2" i="24"/>
  <c r="AC2" i="24" l="1"/>
  <c r="AE2" i="24" l="1"/>
  <c r="AE3" i="22"/>
  <c r="AD3" i="22"/>
  <c r="AF3" i="22"/>
  <c r="AM5" i="14" l="1"/>
  <c r="AJ3" i="22"/>
  <c r="AK3" i="22"/>
  <c r="AL3" i="22"/>
  <c r="AM3" i="22"/>
  <c r="AN3" i="22"/>
  <c r="AB2" i="24"/>
  <c r="V3" i="22"/>
  <c r="T3" i="22"/>
  <c r="U3" i="22"/>
  <c r="AP2" i="24"/>
  <c r="Q3" i="22"/>
  <c r="Y3" i="22" l="1"/>
  <c r="O3" i="22"/>
  <c r="R3" i="22"/>
  <c r="W3" i="22"/>
  <c r="AJ2" i="24"/>
  <c r="AK2" i="24" l="1"/>
  <c r="N2" i="24"/>
  <c r="L2" i="24"/>
  <c r="K2" i="24"/>
  <c r="C2" i="24"/>
  <c r="H2" i="24" l="1"/>
  <c r="J2" i="24" s="1"/>
  <c r="X2" i="24"/>
  <c r="E2" i="24"/>
  <c r="Y2" i="24"/>
  <c r="G2" i="24"/>
  <c r="AD2" i="24" l="1"/>
  <c r="AA2" i="24"/>
  <c r="F2" i="24"/>
  <c r="Z2" i="24"/>
  <c r="N3" i="22"/>
  <c r="M3" i="22"/>
  <c r="L3" i="22"/>
  <c r="K3" i="22"/>
  <c r="F3" i="22" l="1"/>
  <c r="E3" i="22"/>
  <c r="AA3" i="22" l="1"/>
  <c r="AY3" i="10"/>
  <c r="D5" i="14" l="1"/>
  <c r="C1266" i="19"/>
  <c r="C1296" i="19"/>
  <c r="C1295" i="19"/>
  <c r="C1294" i="19"/>
  <c r="C1293" i="19"/>
  <c r="C1292" i="19"/>
  <c r="C1291" i="19"/>
  <c r="C1290" i="19"/>
  <c r="C1289" i="19"/>
  <c r="C1288" i="19"/>
  <c r="C1287" i="19"/>
  <c r="C1286" i="19"/>
  <c r="C1285" i="19"/>
  <c r="C1284" i="19"/>
  <c r="C1283" i="19"/>
  <c r="C1282" i="19"/>
  <c r="C1281" i="19"/>
  <c r="C1280" i="19"/>
  <c r="C1279" i="19"/>
  <c r="C1278" i="19"/>
  <c r="C1277" i="19"/>
  <c r="C1276" i="19"/>
  <c r="C1275" i="19"/>
  <c r="C1274" i="19"/>
  <c r="C1273" i="19"/>
  <c r="C1272" i="19"/>
  <c r="C1271" i="19"/>
  <c r="C1270" i="19"/>
  <c r="C1269" i="19"/>
  <c r="C1268" i="19"/>
  <c r="C1267" i="19"/>
  <c r="C1265" i="19"/>
  <c r="C1264" i="19"/>
  <c r="C1263" i="19"/>
  <c r="C1262" i="19"/>
  <c r="C1261" i="19"/>
  <c r="C1260" i="19"/>
  <c r="C1259" i="19"/>
  <c r="C1258" i="19"/>
  <c r="C1257" i="19"/>
  <c r="C1256" i="19"/>
  <c r="C1255" i="19"/>
  <c r="C1254" i="19"/>
  <c r="C1253" i="19"/>
  <c r="C1252" i="19"/>
  <c r="C1251" i="19"/>
  <c r="C1250" i="19"/>
  <c r="C1249" i="19"/>
  <c r="C1248" i="19"/>
  <c r="C1247" i="19"/>
  <c r="C1246" i="19"/>
  <c r="C1245" i="19"/>
  <c r="C1244" i="19"/>
  <c r="C1243" i="19"/>
  <c r="C1242" i="19"/>
  <c r="C1241" i="19"/>
  <c r="C1240" i="19"/>
  <c r="C1239" i="19"/>
  <c r="C1238" i="19"/>
  <c r="C1237" i="19"/>
  <c r="C1236" i="19"/>
  <c r="C1235" i="19"/>
  <c r="C1234" i="19"/>
  <c r="C1233" i="19"/>
  <c r="C1232" i="19"/>
  <c r="C1231" i="19"/>
  <c r="C1230" i="19"/>
  <c r="C1229" i="19"/>
  <c r="C1228" i="19"/>
  <c r="C1227" i="19"/>
  <c r="C1226" i="19"/>
  <c r="C1225" i="19"/>
  <c r="C1224" i="19"/>
  <c r="C1223" i="19"/>
  <c r="C1222" i="19"/>
  <c r="C1221" i="19"/>
  <c r="C1220" i="19"/>
  <c r="C1219" i="19"/>
  <c r="C1218" i="19"/>
  <c r="C1217" i="19"/>
  <c r="C1216" i="19"/>
  <c r="C1215" i="19"/>
  <c r="C1214" i="19"/>
  <c r="C1213" i="19"/>
  <c r="C1212" i="19"/>
  <c r="C1211" i="19"/>
  <c r="C1210" i="19"/>
  <c r="C1209" i="19"/>
  <c r="C1208" i="19"/>
  <c r="C1207" i="19"/>
  <c r="C1206" i="19"/>
  <c r="C1205" i="19"/>
  <c r="C1204" i="19"/>
  <c r="C1203" i="19"/>
  <c r="C1202" i="19"/>
  <c r="C1201" i="19"/>
  <c r="C1200" i="19"/>
  <c r="C1199" i="19"/>
  <c r="C1198" i="19"/>
  <c r="C1197" i="19"/>
  <c r="C1196" i="19"/>
  <c r="C1195" i="19"/>
  <c r="C1194" i="19"/>
  <c r="C1193" i="19"/>
  <c r="C1192" i="19"/>
  <c r="C1191" i="19"/>
  <c r="C1190" i="19"/>
  <c r="C1189" i="19"/>
  <c r="C1188" i="19"/>
  <c r="C1187" i="19"/>
  <c r="C1186" i="19"/>
  <c r="C1185" i="19"/>
  <c r="C1184" i="19"/>
  <c r="C1183" i="19"/>
  <c r="C1182" i="19"/>
  <c r="C1181" i="19"/>
  <c r="C1180" i="19"/>
  <c r="C1179" i="19"/>
  <c r="C1178" i="19"/>
  <c r="C1177" i="19"/>
  <c r="C1176" i="19"/>
  <c r="C1175" i="19"/>
  <c r="C1174" i="19"/>
  <c r="AD5" i="14"/>
  <c r="P5" i="14" l="1"/>
  <c r="Q5" i="14"/>
  <c r="R5" i="14"/>
  <c r="S5" i="14"/>
  <c r="T5" i="14"/>
  <c r="V5" i="14"/>
  <c r="X5" i="14"/>
  <c r="Y5" i="14"/>
  <c r="Z5" i="14"/>
  <c r="AA5" i="14"/>
  <c r="AC5" i="14"/>
  <c r="AE5" i="14"/>
  <c r="AF5" i="14"/>
  <c r="AG5" i="14"/>
  <c r="AH5" i="14"/>
  <c r="AJ5" i="14"/>
  <c r="AK5" i="14"/>
  <c r="AL5" i="14"/>
  <c r="AN5" i="14"/>
  <c r="AO5" i="14"/>
  <c r="E5" i="14"/>
  <c r="F5" i="14"/>
  <c r="G5" i="14"/>
  <c r="H5" i="14"/>
  <c r="I5" i="14"/>
  <c r="J5" i="14"/>
  <c r="K5" i="14"/>
  <c r="L5" i="14"/>
  <c r="M5" i="14"/>
  <c r="N5" i="14"/>
  <c r="C5" i="14"/>
  <c r="U5" i="14" l="1"/>
  <c r="O5" i="14"/>
  <c r="AI5" i="14"/>
  <c r="W5" i="14"/>
  <c r="BZ3" i="10" l="1"/>
  <c r="BY3" i="10"/>
  <c r="BX3" i="10"/>
  <c r="BD3" i="10"/>
  <c r="BC3" i="10"/>
  <c r="AZ3" i="10"/>
  <c r="AG3" i="10"/>
  <c r="AF3" i="10"/>
  <c r="AE3" i="10"/>
  <c r="AD3" i="10"/>
  <c r="AC3" i="10"/>
  <c r="V3" i="10"/>
  <c r="U3" i="10"/>
  <c r="Q3" i="10"/>
  <c r="N3" i="10"/>
  <c r="M3" i="10"/>
  <c r="L3" i="10"/>
  <c r="K3" i="10"/>
  <c r="J3" i="10"/>
  <c r="I3" i="10"/>
  <c r="H3" i="10"/>
  <c r="G3" i="10"/>
  <c r="F3" i="10"/>
  <c r="E3" i="10"/>
  <c r="D3" i="10"/>
  <c r="C3" i="10"/>
  <c r="B3" i="10"/>
  <c r="A3" i="10"/>
  <c r="N10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Dmitry Obolsky</author>
  </authors>
  <commentList>
    <comment ref="X4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рабочие
пенсионеры
раб. сельского хозяйства
временно не работающие
раб. торговли
раб. общественного питания
раб. коммунального обслуживания
раб. образовательных организаций
раб. медицинских организаций
раб. транспорта
военнослужащие
раб. правоохранительных органов
проживающие в организациях соцзащиты
находящиеся в пенитенциарных учреждениях
другое</t>
        </r>
      </text>
    </comment>
    <comment ref="AW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Для ПЦР на COVID-19 указать Ct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Dmitry Obolsky</author>
    <author>Дмитрий Обольский</author>
  </authors>
  <commentList>
    <comment ref="B1" authorId="0" shapeId="0" xr:uid="{00000000-0006-0000-0500-000001000000}">
      <text>
        <r>
          <rPr>
            <sz val="9"/>
            <color indexed="81"/>
            <rFont val="Tahoma"/>
            <family val="2"/>
            <charset val="204"/>
          </rPr>
          <t>Название МО, как в исходном списке</t>
        </r>
      </text>
    </comment>
    <comment ref="D1" authorId="1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Дмитрий Обольский:</t>
        </r>
        <r>
          <rPr>
            <sz val="9"/>
            <color indexed="81"/>
            <rFont val="Tahoma"/>
            <family val="2"/>
            <charset val="204"/>
          </rPr>
          <t xml:space="preserve">
Частота упоминаний в донесениях за январь–ноябрь 2021 г.</t>
        </r>
      </text>
    </comment>
  </commentList>
</comments>
</file>

<file path=xl/sharedStrings.xml><?xml version="1.0" encoding="utf-8"?>
<sst xmlns="http://schemas.openxmlformats.org/spreadsheetml/2006/main" count="8809" uniqueCount="4741">
  <si>
    <t>ИНН лечебного учреждения</t>
  </si>
  <si>
    <t>Выздоровление</t>
  </si>
  <si>
    <t>Хронизация</t>
  </si>
  <si>
    <t>Диспансерный учет</t>
  </si>
  <si>
    <t>Инвалидность</t>
  </si>
  <si>
    <t>Смерть от заболевания</t>
  </si>
  <si>
    <t>Смерть от других причин</t>
  </si>
  <si>
    <t>Исход не известен</t>
  </si>
  <si>
    <t>Мужской</t>
  </si>
  <si>
    <t>Женский</t>
  </si>
  <si>
    <t>Код МКБ Уточненный диагноз</t>
  </si>
  <si>
    <t>Внутренний номер ЭИ, присвоенный МО</t>
  </si>
  <si>
    <t>Улица</t>
  </si>
  <si>
    <t>Дом</t>
  </si>
  <si>
    <t>Телефон сообщившего</t>
  </si>
  <si>
    <t>СВЕДЕНИЯ ОБ ИЗВЕЩЕНИИ</t>
  </si>
  <si>
    <t>ПАЦИЕНТ</t>
  </si>
  <si>
    <t>МЕСТО РАБОТЫ</t>
  </si>
  <si>
    <t>ДИАГНОЗ</t>
  </si>
  <si>
    <t>ГОСПИТАЛИЗАЦИЯ</t>
  </si>
  <si>
    <t>АНАМНЕЗ</t>
  </si>
  <si>
    <t>ИНН места работы/учебы</t>
  </si>
  <si>
    <t>Ф.И.О. сообщившего</t>
  </si>
  <si>
    <t>Ф.И.О. принявшего</t>
  </si>
  <si>
    <t>Фамилия</t>
  </si>
  <si>
    <t>Имя</t>
  </si>
  <si>
    <t>Отчество</t>
  </si>
  <si>
    <t>Дата последнего посещения места работы/учебы</t>
  </si>
  <si>
    <t>Код МКБ Диагноза</t>
  </si>
  <si>
    <t>ИНН МО госпитализации</t>
  </si>
  <si>
    <t>Проведенные первичные противоэпидемические мероприятия и дополнительные сведения</t>
  </si>
  <si>
    <t>Наименование лечебного учреждения</t>
  </si>
  <si>
    <t>Соц.-проф.группа</t>
  </si>
  <si>
    <t>Тип Диагноза (предварительный/окончательный)</t>
  </si>
  <si>
    <t>Наименование МО госпитализации</t>
  </si>
  <si>
    <t>Работники сельского хозяйства</t>
  </si>
  <si>
    <t>Работники правоохранительных органов</t>
  </si>
  <si>
    <t>Военнослужащие</t>
  </si>
  <si>
    <t>Работники коммунальной сферы</t>
  </si>
  <si>
    <t>Неработающие трудоспособного возраста</t>
  </si>
  <si>
    <t>Неработающие пенсионеры</t>
  </si>
  <si>
    <t>Работники медицинских организаций</t>
  </si>
  <si>
    <t>Работники торговли непродовольственными товарами</t>
  </si>
  <si>
    <t>Рабочие предприятий (не относящиеся к декретированным группам)</t>
  </si>
  <si>
    <t>Пенсионеры, инвалиды</t>
  </si>
  <si>
    <t>Неработающие</t>
  </si>
  <si>
    <t>Школьники</t>
  </si>
  <si>
    <t>Организованные дети</t>
  </si>
  <si>
    <t>Прочие</t>
  </si>
  <si>
    <t>Работники образовательных учреждений</t>
  </si>
  <si>
    <t>Работники организаций общественного питания, торговли, буфетах, на пищеблоках, в том числе на транспорте</t>
  </si>
  <si>
    <t>Неорганизованные дети</t>
  </si>
  <si>
    <t>Работники транспорта</t>
  </si>
  <si>
    <t>Шаблон для медицинских организаций для внесения данных по экстренным извещениям в модуль «Эпидемиологический надзор и мониторинг» ЕИАС Роспотребнадзора</t>
  </si>
  <si>
    <t>Дата и час первичной сигнализации (дд.мм.гггг чч:мм)</t>
  </si>
  <si>
    <t>Дата и время регистрации экстренного извещения (дд.мм.гггг чч:мм)</t>
  </si>
  <si>
    <t>Дата рождения (дд.мм.гггг)</t>
  </si>
  <si>
    <t>Дата установления (дд.мм.гггг)</t>
  </si>
  <si>
    <t>Дата подтверждения (дд.мм.гггг)</t>
  </si>
  <si>
    <t>Дата заболевания (дд.мм.гггг)</t>
  </si>
  <si>
    <t>Дата обращения (дд.мм.гггг)</t>
  </si>
  <si>
    <t>Пол (мужской/женский)</t>
  </si>
  <si>
    <t>Населенный пункт</t>
  </si>
  <si>
    <t>МЕСТО ЖИТЕЛЬСТВА</t>
  </si>
  <si>
    <t>Квартира</t>
  </si>
  <si>
    <t>Дата отмены (дд.мм.гггг)</t>
  </si>
  <si>
    <t>Телефон пациента</t>
  </si>
  <si>
    <t>Подтвержден лабораторно (да/нет)</t>
  </si>
  <si>
    <t>Код ОКТМО мун. образования места жительства/Код ОКАТО района города места жительства (коды)</t>
  </si>
  <si>
    <t>Мун.образования места жительства/ район города места жительства (текст)</t>
  </si>
  <si>
    <t>Код ОКТМО мун. Образования места работы/Код ОКАТО района города места работы</t>
  </si>
  <si>
    <t>Мун.образования места работы/ район города места работы (текст)</t>
  </si>
  <si>
    <t>В случае, если пациент является безработным, или место работы - неизвестно - в наименовании места работы следует указать текстовое значение "Безработный"</t>
  </si>
  <si>
    <t>Наименование места работы/учебы (если неизвестно, или место работы отсутствует, заполнять текстовым значением "Безработный")</t>
  </si>
  <si>
    <t>Дата и время госпитализации (дд.мм.гггг чч:мм)</t>
  </si>
  <si>
    <t>Дата поступления информации в Роспотребнадзор</t>
  </si>
  <si>
    <t>Фамилия Имя Отчество</t>
  </si>
  <si>
    <t>Эпидномер (внутренний)</t>
  </si>
  <si>
    <t>Гражданство</t>
  </si>
  <si>
    <t>Пол</t>
  </si>
  <si>
    <t>Дата рождения</t>
  </si>
  <si>
    <t>Социальный статус (род занятий)</t>
  </si>
  <si>
    <t>Выезжал за пределы РФ</t>
  </si>
  <si>
    <t>Выезжал в другой субъект РФ/ прибыл из другого субъекта РФ</t>
  </si>
  <si>
    <t>Выезжал за пределы населенного пункта места жительства (в пределах субъекта)</t>
  </si>
  <si>
    <t>Дата возвращения/прибытия</t>
  </si>
  <si>
    <t>Город, район, населенный пункт (в случае выезда)</t>
  </si>
  <si>
    <t>Дата заболевания</t>
  </si>
  <si>
    <t>Наличие симптомов</t>
  </si>
  <si>
    <t>Температура</t>
  </si>
  <si>
    <t>Прочие симптомы</t>
  </si>
  <si>
    <t>Дата обращения</t>
  </si>
  <si>
    <t>Место установления первоначального диагноза</t>
  </si>
  <si>
    <t>Предварительный диагноз</t>
  </si>
  <si>
    <t>Госпитализация</t>
  </si>
  <si>
    <t>Место госпитализации</t>
  </si>
  <si>
    <t>Дата госпитализации</t>
  </si>
  <si>
    <t>Диагноз при госпитализаци</t>
  </si>
  <si>
    <t>Заключительный диагноз</t>
  </si>
  <si>
    <t>Степень тяжести заболевания</t>
  </si>
  <si>
    <t>Сопутствующая патология</t>
  </si>
  <si>
    <t>Беременность</t>
  </si>
  <si>
    <t>Дата выписки / закрытия б.листа / выздоровления / летального исхода</t>
  </si>
  <si>
    <t xml:space="preserve">Исход заболевания </t>
  </si>
  <si>
    <t>Дата отбора пробы (положительной) на COVID-19</t>
  </si>
  <si>
    <t>Дата скринингового исследования</t>
  </si>
  <si>
    <t>Учреждение проводившее скрининговые исследования</t>
  </si>
  <si>
    <t>Результаты скринингового исследования</t>
  </si>
  <si>
    <t>Положительные результаты скринингового исследования</t>
  </si>
  <si>
    <t>Иные положительные результаты скринингового исследования (не вошедшие в Графу 25)</t>
  </si>
  <si>
    <t>Соблюдение масочного режима</t>
  </si>
  <si>
    <t>Проведение гигиенической обработки рук</t>
  </si>
  <si>
    <t>Использование антисептиков для обработки рук</t>
  </si>
  <si>
    <t>Использование перчаток</t>
  </si>
  <si>
    <t>Соблюдение режима дистанцирования</t>
  </si>
  <si>
    <t>Перемещение общественным транспортом</t>
  </si>
  <si>
    <t>Посещение торговых объектов</t>
  </si>
  <si>
    <t>Посещение объектов общественного питания</t>
  </si>
  <si>
    <t>Посещение парикмахерских, салонов красоты</t>
  </si>
  <si>
    <t>Посещение амбулаторных медицинских организаций</t>
  </si>
  <si>
    <t>Посещение других объектов с массовым посещением населения (МФЦ, банки, почта и т.д.)</t>
  </si>
  <si>
    <t>Получение стационарной медицинской помощи</t>
  </si>
  <si>
    <t>Проживание в общежитии, гостинице, хостеле</t>
  </si>
  <si>
    <t>Посещение родственников, друзей</t>
  </si>
  <si>
    <t>Участие в частных мероприятиях со скоплением людей (семейные торжества, похороны и др.)</t>
  </si>
  <si>
    <t>Наличие контактов с больными или подозрительными COVID-2019</t>
  </si>
  <si>
    <t>Категория контакта</t>
  </si>
  <si>
    <t>Общее число контактных с заболевшим</t>
  </si>
  <si>
    <t>Из них выявлено лиц с COVID-19</t>
  </si>
  <si>
    <t>Из них близких контактных (в бытовых очагах)</t>
  </si>
  <si>
    <t>Из них в очагах по месту работы</t>
  </si>
  <si>
    <t>Из них в очагах по месту учебы/воспитания</t>
  </si>
  <si>
    <t>Из них в очагах в социальных учреждениях</t>
  </si>
  <si>
    <t>Из них в очагах на транспорте</t>
  </si>
  <si>
    <t>Из них в других организованных коллективах</t>
  </si>
  <si>
    <t>Из них в очагах в медицинских организациях</t>
  </si>
  <si>
    <t>Число лиц, снятых с медицинского наблюдения</t>
  </si>
  <si>
    <t>Дата окончания карантинных мероприятий</t>
  </si>
  <si>
    <t>Мероприятия по контактным лицам</t>
  </si>
  <si>
    <t>Результат мероприятий по контактным</t>
  </si>
  <si>
    <t>Привит / не привит от COVID-19</t>
  </si>
  <si>
    <t>Название вакцины от COVID-19</t>
  </si>
  <si>
    <t>День заболевания после вакцинации V1</t>
  </si>
  <si>
    <t>День заболевания после вакцинации V2</t>
  </si>
  <si>
    <t>Вакцинирован от гриппа в сезон 2020-21</t>
  </si>
  <si>
    <t>Выявлена мутация</t>
  </si>
  <si>
    <t>Лаборатория где выявлена мутация</t>
  </si>
  <si>
    <t>Дата выявления</t>
  </si>
  <si>
    <t>Вид мутации</t>
  </si>
  <si>
    <t>Вид мутации вне справочника</t>
  </si>
  <si>
    <t>Контактные данные (адрес, телефон)</t>
  </si>
  <si>
    <t>Место работы</t>
  </si>
  <si>
    <t>Выезжал / не выезжал</t>
  </si>
  <si>
    <t>Получено экстренное извещение</t>
  </si>
  <si>
    <t>Комментарии, заметки  (для внутреннего использования)</t>
  </si>
  <si>
    <t>Ф. 058/у</t>
  </si>
  <si>
    <t>Наименование МО</t>
  </si>
  <si>
    <t>Адрес регистрации</t>
  </si>
  <si>
    <t>Город/населённый пункт</t>
  </si>
  <si>
    <t>Телефон</t>
  </si>
  <si>
    <t>6.1.</t>
  </si>
  <si>
    <t>6.2.</t>
  </si>
  <si>
    <t>6.3.</t>
  </si>
  <si>
    <t>8, 9</t>
  </si>
  <si>
    <t>Место работы/учёбы</t>
  </si>
  <si>
    <t>Дата последнего посещения</t>
  </si>
  <si>
    <t>11.1.</t>
  </si>
  <si>
    <t>Диагноз</t>
  </si>
  <si>
    <t>Дата установления</t>
  </si>
  <si>
    <t>11.2.</t>
  </si>
  <si>
    <t>травма</t>
  </si>
  <si>
    <t>отравление</t>
  </si>
  <si>
    <t>дикое</t>
  </si>
  <si>
    <t>домашнее</t>
  </si>
  <si>
    <t>условия содерж. животного</t>
  </si>
  <si>
    <t>срок годности препарата</t>
  </si>
  <si>
    <t>продукт / вид животного / препарат, вид, серия, производитель</t>
  </si>
  <si>
    <t>да</t>
  </si>
  <si>
    <t>нет</t>
  </si>
  <si>
    <t>%спр%</t>
  </si>
  <si>
    <t>Дата отбора</t>
  </si>
  <si>
    <t>Метод</t>
  </si>
  <si>
    <t>Результат</t>
  </si>
  <si>
    <t>МО, проводившая исследование</t>
  </si>
  <si>
    <t>Дата результата</t>
  </si>
  <si>
    <t>Исход заболевания</t>
  </si>
  <si>
    <t>18.1.</t>
  </si>
  <si>
    <t>18.2.</t>
  </si>
  <si>
    <t>Сроки пребывания в МО</t>
  </si>
  <si>
    <t>18.3.</t>
  </si>
  <si>
    <t>№ ЭИ</t>
  </si>
  <si>
    <t>Ф. И. О. принявшего</t>
  </si>
  <si>
    <t>Ф. И. О. передавшего ЭИ</t>
  </si>
  <si>
    <t>Телефон передавшего</t>
  </si>
  <si>
    <t>Должность передавшего</t>
  </si>
  <si>
    <t>19.1.</t>
  </si>
  <si>
    <t>Первичное (1) / повторное (2)</t>
  </si>
  <si>
    <t>Заполняет ЦГиЭ</t>
  </si>
  <si>
    <t>%ОКСМ%</t>
  </si>
  <si>
    <t>М</t>
  </si>
  <si>
    <t>дети дошкольного возраста организованные</t>
  </si>
  <si>
    <t>нормальная (до 36.9)</t>
  </si>
  <si>
    <t>кашель сухой</t>
  </si>
  <si>
    <t>амбулаторно-поликлиническая сеть</t>
  </si>
  <si>
    <t>нет данных</t>
  </si>
  <si>
    <t>U07.1 COVID-19 (вирус идентифицирован)</t>
  </si>
  <si>
    <t>Бессимптомная</t>
  </si>
  <si>
    <t>выздоровление</t>
  </si>
  <si>
    <t>в работе</t>
  </si>
  <si>
    <t>Коронавирус COVID-2019 (2019-nCoV)</t>
  </si>
  <si>
    <t>не установлен</t>
  </si>
  <si>
    <t>британский (Альфа)</t>
  </si>
  <si>
    <t>выезжал</t>
  </si>
  <si>
    <t>Ж</t>
  </si>
  <si>
    <t>дети дошкольного возраста не организованные</t>
  </si>
  <si>
    <t>%СУБЪЕКТ%</t>
  </si>
  <si>
    <t>субфебрильная (37-37.9)</t>
  </si>
  <si>
    <t>кашель влажный</t>
  </si>
  <si>
    <t>скорая помощь</t>
  </si>
  <si>
    <t>ОРВИ</t>
  </si>
  <si>
    <t>J00-J06 Острые респираторные инфекции верхних дыхательных путей</t>
  </si>
  <si>
    <t>Легкая</t>
  </si>
  <si>
    <t>летальный исход</t>
  </si>
  <si>
    <t>отрицательно</t>
  </si>
  <si>
    <t>Грипп H1N1-09</t>
  </si>
  <si>
    <t>соблюдал повсеместно</t>
  </si>
  <si>
    <t>постоянно</t>
  </si>
  <si>
    <t>метро</t>
  </si>
  <si>
    <t>ежедневно</t>
  </si>
  <si>
    <t>однократно</t>
  </si>
  <si>
    <t>нахождение в стационаре до 7 дней</t>
  </si>
  <si>
    <t>с лицом с подтвержденным COVID-2019</t>
  </si>
  <si>
    <t>контакт в семье</t>
  </si>
  <si>
    <t>южноафриканский (Бета)</t>
  </si>
  <si>
    <t>не выезжал</t>
  </si>
  <si>
    <t>дети школьного возраста</t>
  </si>
  <si>
    <t>фебрильная (38-38.9)</t>
  </si>
  <si>
    <t>ринит</t>
  </si>
  <si>
    <t>стационар неинфекционного профиля</t>
  </si>
  <si>
    <t>COVID-19</t>
  </si>
  <si>
    <t>J20-J22 Другие острые респираторные инфекции нижних дыхательных путей</t>
  </si>
  <si>
    <t>Средняя</t>
  </si>
  <si>
    <t>заболевания органов дыхания</t>
  </si>
  <si>
    <t>положительно</t>
  </si>
  <si>
    <t>Грипп H1N1</t>
  </si>
  <si>
    <t>только при посещении закрытых пространств</t>
  </si>
  <si>
    <t>от случая к случаю</t>
  </si>
  <si>
    <t>электричка</t>
  </si>
  <si>
    <t>не более 2-3 раз</t>
  </si>
  <si>
    <t>несколько раз</t>
  </si>
  <si>
    <t>нахождение в стационаре более 7 дней</t>
  </si>
  <si>
    <t>с лицом с подозрительным на COVID-2019</t>
  </si>
  <si>
    <t>с родственниками (друзьями/знакомыми)</t>
  </si>
  <si>
    <t>бразильский (Гамма)</t>
  </si>
  <si>
    <t>студенты</t>
  </si>
  <si>
    <t>гипертермия (39 и более)</t>
  </si>
  <si>
    <t>диарея</t>
  </si>
  <si>
    <t>стационар инфекционного профиля</t>
  </si>
  <si>
    <t>пневмония</t>
  </si>
  <si>
    <t>J09-J18 Грипп и пневмония</t>
  </si>
  <si>
    <t>Тяжелая</t>
  </si>
  <si>
    <t>заболевания сердечно-сосудистой системы</t>
  </si>
  <si>
    <t>Грипп H3N2</t>
  </si>
  <si>
    <t>редко</t>
  </si>
  <si>
    <t>автобус</t>
  </si>
  <si>
    <t>соседями по месту жительства</t>
  </si>
  <si>
    <t>индийский (Дельта)</t>
  </si>
  <si>
    <t>служащие</t>
  </si>
  <si>
    <t>одышка</t>
  </si>
  <si>
    <t>прочее</t>
  </si>
  <si>
    <t>бронхит</t>
  </si>
  <si>
    <t>B25-B34 Другие вирусные болезни</t>
  </si>
  <si>
    <t>патология эндокринной системы</t>
  </si>
  <si>
    <t>Грипп А (не типированный)</t>
  </si>
  <si>
    <t>маршрутное такси</t>
  </si>
  <si>
    <t>другой</t>
  </si>
  <si>
    <t>рабочие</t>
  </si>
  <si>
    <t>потеря обоняния</t>
  </si>
  <si>
    <t>трахеит</t>
  </si>
  <si>
    <t>J00-J99 Болезни органов дыхания</t>
  </si>
  <si>
    <t>онкологическая патология</t>
  </si>
  <si>
    <t>Грипп В</t>
  </si>
  <si>
    <t>трамвай</t>
  </si>
  <si>
    <t>при получении медицинской помощи</t>
  </si>
  <si>
    <t>пенсионеры</t>
  </si>
  <si>
    <t>другие симптомы</t>
  </si>
  <si>
    <t>другое</t>
  </si>
  <si>
    <t>B34 Вирусная инфекция неуточненной локализации</t>
  </si>
  <si>
    <t>Парагрипп 1-4 типа</t>
  </si>
  <si>
    <t>троллейбус</t>
  </si>
  <si>
    <t>в образовательной организации</t>
  </si>
  <si>
    <t>работники сельского хозяйства</t>
  </si>
  <si>
    <t>U04.9 тяжелый острый респираторный синдром [SARS]</t>
  </si>
  <si>
    <t>Респираторно-синцитиальный вирус (РС вирус)</t>
  </si>
  <si>
    <t>такси</t>
  </si>
  <si>
    <t>по месту работы</t>
  </si>
  <si>
    <t>временно не работающие</t>
  </si>
  <si>
    <t>B34.2 Коронавирусная инфекция неуточненная</t>
  </si>
  <si>
    <t>Метапневмовирус</t>
  </si>
  <si>
    <t>в транспорте (поезд/самолет/другое)</t>
  </si>
  <si>
    <t>работники торговли</t>
  </si>
  <si>
    <t>B97.2 Коронавирусы как причина болезней классифицированных в других рубриках</t>
  </si>
  <si>
    <t>Герпесвирусы</t>
  </si>
  <si>
    <t>работники общественного питания</t>
  </si>
  <si>
    <t>J12 Вирусная пневмония не классифицированная в других рубриках</t>
  </si>
  <si>
    <t>Ротавирусы</t>
  </si>
  <si>
    <t>работники коммунального обслуживания</t>
  </si>
  <si>
    <t>J17 Пневмония при болезнях классифицированных в других рубриках</t>
  </si>
  <si>
    <t>Риновирус</t>
  </si>
  <si>
    <t>работники образовательных организаций</t>
  </si>
  <si>
    <t>J18 Пневмония без уточнения возбудителя</t>
  </si>
  <si>
    <t>Коронавирус сезонный</t>
  </si>
  <si>
    <t>работники медицинских организаций</t>
  </si>
  <si>
    <t>J06.9 респираторная инфекция верхних дыхательных путей (острая)</t>
  </si>
  <si>
    <t>Аденовирус ВСЕ</t>
  </si>
  <si>
    <t>работники транспорта</t>
  </si>
  <si>
    <t>J01. острый синусит</t>
  </si>
  <si>
    <t>Бокавирус</t>
  </si>
  <si>
    <t>военнослужащие</t>
  </si>
  <si>
    <t>J40 Бронхит не уточненный как острый или хронический</t>
  </si>
  <si>
    <t>Стрептококковая инфекция</t>
  </si>
  <si>
    <t>работники правоохранительных органов</t>
  </si>
  <si>
    <t>J99 Респираторные нарушения при болезнях классифицированных в других рубриках</t>
  </si>
  <si>
    <t>Стафилококковая инфекция</t>
  </si>
  <si>
    <t>проживающие в организациях соцзащиты</t>
  </si>
  <si>
    <t>Иной диагноз отсутствующий в списке</t>
  </si>
  <si>
    <t>Микоплазма</t>
  </si>
  <si>
    <t>находящиеся в пенитенциарных учреждениях</t>
  </si>
  <si>
    <t>Сальмонеллезы</t>
  </si>
  <si>
    <t>Гемофильная инфекция</t>
  </si>
  <si>
    <t>H1N1 / стрептококковая инфекция</t>
  </si>
  <si>
    <t>H1N1 / коронавирус</t>
  </si>
  <si>
    <t>H1N1 / риновирус</t>
  </si>
  <si>
    <t>H1N1 / РС вирус</t>
  </si>
  <si>
    <t>H3N2 / парагрипп</t>
  </si>
  <si>
    <t>H3N2 / стрептококковая инфекция</t>
  </si>
  <si>
    <t>Грипп В / риновирус – 2</t>
  </si>
  <si>
    <t>Грипп В / РС вирус</t>
  </si>
  <si>
    <t>Грипп В / аденовирус</t>
  </si>
  <si>
    <t>Парагрипп / бокавирус</t>
  </si>
  <si>
    <t>Парагрипп / метапневмовирус / риновирус</t>
  </si>
  <si>
    <t>Парагрипп / риновирус</t>
  </si>
  <si>
    <t>Парагрипп / аденовирус / риновирус</t>
  </si>
  <si>
    <t>Риновирус / бокавирус / сезонный коронавирус / астровирус / ротавирус</t>
  </si>
  <si>
    <t>Риновирус / аденовирус</t>
  </si>
  <si>
    <t>Риновирус / классический коронавирус</t>
  </si>
  <si>
    <t>Риновирус / РС вирус</t>
  </si>
  <si>
    <t>Стрептококковая инфекция / Микоплазма</t>
  </si>
  <si>
    <t>Стрептококковая инфекция / гемофильная инфекция</t>
  </si>
  <si>
    <t>Стрептококковая инфекция / гемофильная инфекция / парагрипп</t>
  </si>
  <si>
    <t>Стрептококковая инфекция / гемофильная инфекция / риновирус</t>
  </si>
  <si>
    <t>Стрептококковая инфекция / гемофильная палочка / коронавирус</t>
  </si>
  <si>
    <t>Стрептококковая инфекция / риновирус</t>
  </si>
  <si>
    <t>Стрептококковая инфекция / РС вирус /</t>
  </si>
  <si>
    <t>Аденовирус / Бокавирус</t>
  </si>
  <si>
    <t>Аденовирус / Коронавирус / Парагрипп</t>
  </si>
  <si>
    <t>Аденовирус / Метапневмовирус</t>
  </si>
  <si>
    <t>H1N1 / грипп В</t>
  </si>
  <si>
    <t>H1N1-09 / грипп В</t>
  </si>
  <si>
    <t>Грипп А / Коронавирус</t>
  </si>
  <si>
    <t>Парагрипп / аденовирус / коронавирус</t>
  </si>
  <si>
    <t>Стафилококковая инфекция / герпес</t>
  </si>
  <si>
    <t>Грипп В / коронавирус</t>
  </si>
  <si>
    <t>Н1N1-09 / H1N1</t>
  </si>
  <si>
    <t>Риновирус / стафилококковая инфекция / энтерококки</t>
  </si>
  <si>
    <t>Норовирус / коронавирус</t>
  </si>
  <si>
    <t>первичное</t>
  </si>
  <si>
    <t>повторное</t>
  </si>
  <si>
    <t>Пациент</t>
  </si>
  <si>
    <t>Дата и время поступления ЭИ</t>
  </si>
  <si>
    <t>МО госпитализации</t>
  </si>
  <si>
    <t>Отделение</t>
  </si>
  <si>
    <t>г. Москва</t>
  </si>
  <si>
    <t>Республика Башкортостан</t>
  </si>
  <si>
    <t>Республика Бурятия</t>
  </si>
  <si>
    <t>Республика Алтай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</si>
  <si>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</si>
  <si>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</si>
  <si>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</si>
  <si>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</si>
  <si>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</si>
  <si>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</si>
  <si>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</si>
  <si>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</si>
  <si>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</si>
  <si>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</si>
  <si>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</si>
  <si>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</si>
  <si>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</si>
  <si>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</si>
  <si>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</si>
  <si>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</si>
  <si>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</si>
  <si>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Краснодарский край</t>
  </si>
  <si>
    <t>Красноярский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</si>
  <si>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</si>
  <si>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</si>
  <si>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</si>
  <si>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</si>
  <si>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</si>
  <si>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</si>
  <si>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</si>
  <si>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</si>
  <si>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</si>
  <si>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</si>
  <si>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</si>
  <si>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</si>
  <si>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</si>
  <si>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</si>
  <si>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</si>
  <si>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</si>
  <si>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Камчатский край</t>
  </si>
  <si>
    <t>Кемеровская область - Кузбасс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</si>
  <si>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</si>
  <si>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</si>
  <si>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</si>
  <si>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</si>
  <si>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</si>
  <si>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</si>
  <si>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</si>
  <si>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</si>
  <si>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</si>
  <si>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</si>
  <si>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</si>
  <si>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</si>
  <si>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</si>
  <si>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</si>
  <si>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</si>
  <si>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</si>
  <si>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</si>
  <si>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</si>
  <si>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</si>
  <si>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</si>
  <si>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</si>
  <si>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</si>
  <si>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</si>
  <si>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</si>
  <si>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</si>
  <si>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</si>
  <si>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</si>
  <si>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</si>
  <si>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</si>
  <si>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</si>
  <si>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</si>
  <si>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</si>
  <si>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Забайкальский край</t>
  </si>
  <si>
    <t>Ярославская область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</si>
  <si>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</si>
  <si>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</si>
  <si>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</si>
  <si>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</si>
  <si>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</si>
  <si>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Республика Крым</t>
  </si>
  <si>
    <t>г. Санкт-Петербург</t>
  </si>
  <si>
    <t>Республика Адыгея</t>
  </si>
  <si>
    <t>Республика Северная Осетия-Алания</t>
  </si>
  <si>
    <t>железнодорожный транспорт</t>
  </si>
  <si>
    <t>Находился за пределами РФ</t>
  </si>
  <si>
    <t>Выезжал в другой субъект РФ</t>
  </si>
  <si>
    <t>Выезжал за пределы населенного пункта (в пределах субъекта)</t>
  </si>
  <si>
    <t>Дата возвращения / въезда в РФ</t>
  </si>
  <si>
    <t>из соц. статуса?</t>
  </si>
  <si>
    <t>№</t>
  </si>
  <si>
    <t>Ответственный от эпидотдела</t>
  </si>
  <si>
    <t xml:space="preserve">Эпид. №, дата </t>
  </si>
  <si>
    <t>ФИО полностью</t>
  </si>
  <si>
    <t>Возраст, лет</t>
  </si>
  <si>
    <t>Территория проживания</t>
  </si>
  <si>
    <t>Домашний адрес</t>
  </si>
  <si>
    <t>Место заболевания</t>
  </si>
  <si>
    <t>Место работы, адрес</t>
  </si>
  <si>
    <t>Дата последнего пребывания на работе</t>
  </si>
  <si>
    <t>Вид деятельности места работы 
(работник, неработающий)</t>
  </si>
  <si>
    <t>должность</t>
  </si>
  <si>
    <t>Проф.группа / социальный статус</t>
  </si>
  <si>
    <t>Условия выявления/заражения</t>
  </si>
  <si>
    <t>Дополнительная информация по выявлению (где и с кем контаткт)</t>
  </si>
  <si>
    <t>Страна, город  прибытия</t>
  </si>
  <si>
    <t>Дата прибытия в Пермь</t>
  </si>
  <si>
    <t>Информация о рейсе</t>
  </si>
  <si>
    <t>Группа риска</t>
  </si>
  <si>
    <t>Клиника</t>
  </si>
  <si>
    <t>Время обращения за медпомощью с момента заболевания</t>
  </si>
  <si>
    <t>Место обращения</t>
  </si>
  <si>
    <t>Вид оказания мед.помощи</t>
  </si>
  <si>
    <t>Дата госпитализации/оказания амб. помощи</t>
  </si>
  <si>
    <t>Время госпитализации с момента обращения</t>
  </si>
  <si>
    <t>Ct</t>
  </si>
  <si>
    <t>Дата выписки</t>
  </si>
  <si>
    <t>Дата смерти</t>
  </si>
  <si>
    <t xml:space="preserve">дата результата  лабораторного обследования </t>
  </si>
  <si>
    <t>Состояние</t>
  </si>
  <si>
    <t>Доп инф по состоянию на дату отчета (указать если есть пневмония)</t>
  </si>
  <si>
    <t>Дата отображения в статистике</t>
  </si>
  <si>
    <t xml:space="preserve">Информация о контаткных </t>
  </si>
  <si>
    <t>соблюдение масочного режима</t>
  </si>
  <si>
    <t>Посещение пляжей, парков, зон отдыха</t>
  </si>
  <si>
    <t>Оздоровительные учреждения для детей (ЛОУ)</t>
  </si>
  <si>
    <t>Культурные объекты (кино, музеи, выставки, экскурсии, объекты спорта и т.д.)</t>
  </si>
  <si>
    <t>Посещение деловых собраний, совещаний</t>
  </si>
  <si>
    <t>Посещение частных медицинских центров</t>
  </si>
  <si>
    <t>Пребывание в санатории</t>
  </si>
  <si>
    <t>Зарубежные поездки</t>
  </si>
  <si>
    <t>Посещение зарубежных курортов</t>
  </si>
  <si>
    <t>Зарубежные экскурсионные туры</t>
  </si>
  <si>
    <t>Пермь, Дзержинский</t>
  </si>
  <si>
    <t>г. Пермь</t>
  </si>
  <si>
    <t>АО "МЕДИЦИНСКИЙ ЦЕНТР "ФИЛОСОФИЯ КРАСОТЫ И ЗДОРОВЬЯ"</t>
  </si>
  <si>
    <t>Город / населённый пункт</t>
  </si>
  <si>
    <t>дата</t>
  </si>
  <si>
    <t>Седения об извещении</t>
  </si>
  <si>
    <t>ИНН мед. организации</t>
  </si>
  <si>
    <t>Дата и время оформления</t>
  </si>
  <si>
    <t>Место жительства</t>
  </si>
  <si>
    <t>в местах временного пребывания (гостиница/общежитие/санаторий и т.д.)</t>
  </si>
  <si>
    <t>место заражения / контакта</t>
  </si>
  <si>
    <t>дата заражения / контакта</t>
  </si>
  <si>
    <t>слабость</t>
  </si>
  <si>
    <t>Район / округ</t>
  </si>
  <si>
    <t>Место работы / учёбы (организация)</t>
  </si>
  <si>
    <t>ИНН места работы / учёбы</t>
  </si>
  <si>
    <t>Район / округ места работы</t>
  </si>
  <si>
    <t>Степень тяжести, клиника</t>
  </si>
  <si>
    <t>В течение инкубационного периода</t>
  </si>
  <si>
    <t>в общественном месте</t>
  </si>
  <si>
    <t>Дополнительный код МКБ (при необходимости)</t>
  </si>
  <si>
    <t>Контактных по месту жительства</t>
  </si>
  <si>
    <t>Контактных по месту работы / учёбы</t>
  </si>
  <si>
    <t>Причина заболевания</t>
  </si>
  <si>
    <t>Дата и время</t>
  </si>
  <si>
    <t>Причины</t>
  </si>
  <si>
    <t>Анамнез заболевания</t>
  </si>
  <si>
    <t>Соц. статус</t>
  </si>
  <si>
    <t>репорт</t>
  </si>
  <si>
    <t>ИНН – 10 цифр</t>
  </si>
  <si>
    <t>выбор</t>
  </si>
  <si>
    <t>Березники</t>
  </si>
  <si>
    <t>Верещагинский</t>
  </si>
  <si>
    <t>Горнозаводский</t>
  </si>
  <si>
    <t>Гремячинский</t>
  </si>
  <si>
    <t>Губаха</t>
  </si>
  <si>
    <t>Добрянский</t>
  </si>
  <si>
    <t>Ильинский</t>
  </si>
  <si>
    <t>Кизел</t>
  </si>
  <si>
    <t>Красновишерский</t>
  </si>
  <si>
    <t>Краснокамский</t>
  </si>
  <si>
    <t>Кунгур</t>
  </si>
  <si>
    <t>Лысьвенский</t>
  </si>
  <si>
    <t>Нытвенский</t>
  </si>
  <si>
    <t>Октябрьский</t>
  </si>
  <si>
    <t>Осинский</t>
  </si>
  <si>
    <t>Оханский</t>
  </si>
  <si>
    <t>Очерский</t>
  </si>
  <si>
    <t>Соликамский</t>
  </si>
  <si>
    <t>Суксунский</t>
  </si>
  <si>
    <t>Чайковский</t>
  </si>
  <si>
    <t>Чердынский</t>
  </si>
  <si>
    <t>Чернушинский</t>
  </si>
  <si>
    <t>Чусовской</t>
  </si>
  <si>
    <t>ЗАТО Звездный</t>
  </si>
  <si>
    <t>Кудымкар</t>
  </si>
  <si>
    <t>Александровский</t>
  </si>
  <si>
    <t>Березовский</t>
  </si>
  <si>
    <t>Гайнский</t>
  </si>
  <si>
    <t>Косинский</t>
  </si>
  <si>
    <t>Кочевский</t>
  </si>
  <si>
    <t>Кудымкарский</t>
  </si>
  <si>
    <t>Ординский</t>
  </si>
  <si>
    <t>Уинский</t>
  </si>
  <si>
    <t>Юрлинский</t>
  </si>
  <si>
    <t>Юсьвинский</t>
  </si>
  <si>
    <t>Бардымский</t>
  </si>
  <si>
    <t>Большесосновский</t>
  </si>
  <si>
    <t>Еловский</t>
  </si>
  <si>
    <t>Карагайский</t>
  </si>
  <si>
    <t>Кишертский</t>
  </si>
  <si>
    <t>Куединский</t>
  </si>
  <si>
    <t>Кунгурский</t>
  </si>
  <si>
    <t>Пермский</t>
  </si>
  <si>
    <t>Сивинский</t>
  </si>
  <si>
    <t>Частинский</t>
  </si>
  <si>
    <t>Пермь, Индустриальный</t>
  </si>
  <si>
    <t>Пермь, Ленинский</t>
  </si>
  <si>
    <t>Пермь, Мотовилихинский</t>
  </si>
  <si>
    <t>Пермь, Орджоникидзевский</t>
  </si>
  <si>
    <t>Пермь, Свердловский</t>
  </si>
  <si>
    <t>Пермь, Кировский</t>
  </si>
  <si>
    <t>ОКТМО/ОКАТО</t>
  </si>
  <si>
    <t>Отдел (должность), группа, класс</t>
  </si>
  <si>
    <t>ЕИАС (аналог)</t>
  </si>
  <si>
    <t>Шаблон для внесения данных по экстренным извещениям</t>
  </si>
  <si>
    <t>Находился в МО</t>
  </si>
  <si>
    <t>РОССИЯ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</si>
  <si>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</si>
  <si>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</si>
  <si>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</si>
  <si>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</si>
  <si>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</si>
  <si>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</si>
  <si>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</si>
  <si>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</si>
  <si>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</si>
  <si>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</si>
  <si>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</si>
  <si>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</si>
  <si>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</si>
  <si>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</si>
  <si>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</si>
  <si>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</si>
  <si>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</si>
  <si>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</si>
  <si>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</si>
  <si>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</si>
  <si>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</si>
  <si>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</si>
  <si>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</si>
  <si>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</si>
  <si>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</si>
  <si>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</si>
  <si>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</si>
  <si>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</si>
  <si>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 (БРИТАНСКИЕ)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</si>
  <si>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</si>
  <si>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</si>
  <si>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</si>
  <si>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</si>
  <si>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</si>
  <si>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</si>
  <si>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</si>
  <si>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</si>
  <si>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</si>
  <si>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</si>
  <si>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</si>
  <si>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</si>
  <si>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</si>
  <si>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</si>
  <si>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</si>
  <si>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</si>
  <si>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</si>
  <si>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</si>
  <si>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</si>
  <si>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</si>
  <si>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</si>
  <si>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</si>
  <si>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</si>
  <si>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</si>
  <si>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</si>
  <si>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</si>
  <si>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</si>
  <si>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</si>
  <si>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</si>
  <si>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</si>
  <si>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</si>
  <si>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</si>
  <si>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</si>
  <si>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</si>
  <si>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</si>
  <si>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</si>
  <si>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</si>
  <si>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</si>
  <si>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</si>
  <si>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</si>
  <si>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</si>
  <si>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</si>
  <si>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</si>
  <si>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</si>
  <si>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ЭЛАНДСКИЕ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</si>
  <si>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</si>
  <si>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</si>
  <si>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</si>
  <si>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</si>
  <si>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</si>
  <si>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</si>
  <si>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</si>
  <si>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</si>
  <si>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</si>
  <si>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</si>
  <si>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</si>
  <si>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</si>
  <si>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</si>
  <si>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</si>
  <si>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</si>
  <si>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</si>
  <si>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</si>
  <si>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</si>
  <si>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</si>
  <si>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</si>
  <si>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</si>
  <si>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</si>
  <si>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</si>
  <si>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 - 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</si>
  <si>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</si>
  <si>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</si>
  <si>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</si>
  <si>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</si>
  <si>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</si>
  <si>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</si>
  <si>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</si>
  <si>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</si>
  <si>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</si>
  <si>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</si>
  <si>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</si>
  <si>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</si>
  <si>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</si>
  <si>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</si>
  <si>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</si>
  <si>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</si>
  <si>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</si>
  <si>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</si>
  <si>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</si>
  <si>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</si>
  <si>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</si>
  <si>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</si>
  <si>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</si>
  <si>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</si>
  <si>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</si>
  <si>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</si>
  <si>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</si>
  <si>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</si>
  <si>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</si>
  <si>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</si>
  <si>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</si>
  <si>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</si>
  <si>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</si>
  <si>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</si>
  <si>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</si>
  <si>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</si>
  <si>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</si>
  <si>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</si>
  <si>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</si>
  <si>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</si>
  <si>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</si>
  <si>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</si>
  <si>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</si>
  <si>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</si>
  <si>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</si>
  <si>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</si>
  <si>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</si>
  <si>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</si>
  <si>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</si>
  <si>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</si>
  <si>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</si>
  <si>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</si>
  <si>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</si>
  <si>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</si>
  <si>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</si>
  <si>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</si>
  <si>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</si>
  <si>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</si>
  <si>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</si>
  <si>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</si>
  <si>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</si>
  <si>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</si>
  <si>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</si>
  <si>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</si>
  <si>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</si>
  <si>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</si>
  <si>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</si>
  <si>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</si>
  <si>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</si>
  <si>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</si>
  <si>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</si>
  <si>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</si>
  <si>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</si>
  <si>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ПАПУА-НОВАЯ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</si>
  <si>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</si>
  <si>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</si>
  <si>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</si>
  <si>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</si>
  <si>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</si>
  <si>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</si>
  <si>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</si>
  <si>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</si>
  <si>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</si>
  <si>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</si>
  <si>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</si>
  <si>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</si>
  <si>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</si>
  <si>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</si>
  <si>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</si>
  <si>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</si>
  <si>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</si>
  <si>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</si>
  <si>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 xml:space="preserve">СЕН-МАРТЕН (французская часть)
</t>
  </si>
  <si>
    <t>СЕН-ПЬЕР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</si>
  <si>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</si>
  <si>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</si>
  <si>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</si>
  <si>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</si>
  <si>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</si>
  <si>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</si>
  <si>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</si>
  <si>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</si>
  <si>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</si>
  <si>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</si>
  <si>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</si>
  <si>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</si>
  <si>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</si>
  <si>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</si>
  <si>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</si>
  <si>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</si>
  <si>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ЗАПАДНАЯ САХАРА</t>
  </si>
  <si>
    <t>СУДАН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</si>
  <si>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</si>
  <si>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</si>
  <si>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</si>
  <si>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</si>
  <si>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</si>
  <si>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</si>
  <si>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</si>
  <si>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</si>
  <si>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</si>
  <si>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</si>
  <si>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</si>
  <si>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</si>
  <si>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</si>
  <si>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</si>
  <si>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</si>
  <si>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ТУРКМЕНИСТАН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</si>
  <si>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</si>
  <si>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</si>
  <si>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</si>
  <si>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</si>
  <si>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</si>
  <si>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</si>
  <si>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</si>
  <si>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</si>
  <si>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</si>
  <si>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</si>
  <si>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</si>
  <si>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</si>
  <si>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 (США)</t>
  </si>
  <si>
    <t>БУРКИНА-ФАСО</t>
  </si>
  <si>
    <t>УРУГВАЙ</t>
  </si>
  <si>
    <t>УЗБЕКИСТАН</t>
  </si>
  <si>
    <t>ВЕНЕСУЭЛА (БОЛИВАРИАНСКАЯ РЕСПУБЛИКА)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</si>
  <si>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</si>
  <si>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</si>
  <si>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</si>
  <si>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</si>
  <si>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</si>
  <si>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</si>
  <si>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ЮЖНЫЙ СУДАН</t>
  </si>
  <si>
    <t>контакт с заболевшим</t>
  </si>
  <si>
    <t>не установлена</t>
  </si>
  <si>
    <t>контакт с животным</t>
  </si>
  <si>
    <t>мед. вмешательство</t>
  </si>
  <si>
    <t>реакция на мед. препараты</t>
  </si>
  <si>
    <t>Поражение нервных корешков и сплетений неуточненное</t>
  </si>
  <si>
    <t>Синдром врожденной краснухи</t>
  </si>
  <si>
    <t>Сепсис новорожденного, обусловленный другими бактериальными агентами</t>
  </si>
  <si>
    <t>Инфекция, специфичная для перинатального периода, неуточненная</t>
  </si>
  <si>
    <t>Врожденная инфекционная или паразитарная болезнь неуточненная</t>
  </si>
  <si>
    <t>Другие врожденные инфекционные и паразитарные болезни</t>
  </si>
  <si>
    <t>Другие инфекционные болезни, специфичные для перинатального периода</t>
  </si>
  <si>
    <t>Другие уточненные врожденные инфекционные и паразитарные болезни</t>
  </si>
  <si>
    <t>Конъюнктивит и дакриоцистит у новорожденного</t>
  </si>
  <si>
    <t>Неонатальный (диссеминированный) листериоз</t>
  </si>
  <si>
    <t>Неонатальная инфекция кожных покровов</t>
  </si>
  <si>
    <t>Неонатальный инфекционный мастит</t>
  </si>
  <si>
    <t>Корь</t>
  </si>
  <si>
    <t>Инфекции молочной железы, связанные с деторождением</t>
  </si>
  <si>
    <t>Гемолитическая болезнь плода и новорожденного</t>
  </si>
  <si>
    <t>Некротизирующий энтероколит у плода и новорожденного</t>
  </si>
  <si>
    <t>Смерть плода по неуточненной причине</t>
  </si>
  <si>
    <t>Сифилис сердечно-сосудистой системы</t>
  </si>
  <si>
    <t>Гонококковая инфекция глаз</t>
  </si>
  <si>
    <t>Токсическое действие других неорганических веществ</t>
  </si>
  <si>
    <t>Токсическое действие других и неуточненных веществ</t>
  </si>
  <si>
    <t>Неглериаз</t>
  </si>
  <si>
    <t>Другие уточненные бактериальные пищевые отравления</t>
  </si>
  <si>
    <t>Другие симптомы и признаки, относящиеся к нервной и костно-мышечной системам</t>
  </si>
  <si>
    <t>Мононуклеоз, вызванный гамма-герпетическим вирусом</t>
  </si>
  <si>
    <t>Паратиф B</t>
  </si>
  <si>
    <t>Абсцесс молочной железы, связанный с деторождением</t>
  </si>
  <si>
    <t>Другие отклонения от нормы, выявленные при иммунологическом исследовании сыворотки</t>
  </si>
  <si>
    <t>Энтеровирусный везикулярный стоматит с экзантемой</t>
  </si>
  <si>
    <t>Позднее врожденное сифилитическое поражение глаз</t>
  </si>
  <si>
    <t>Чума неуточненная</t>
  </si>
  <si>
    <t>Хронический вирусный гепатит B без дельта-агента</t>
  </si>
  <si>
    <t>Другие и неуточненные травмы грудного отдела спинного мозга</t>
  </si>
  <si>
    <t>Микоз стоп</t>
  </si>
  <si>
    <t>Бактериальный сепсис новорожденного неуточненный</t>
  </si>
  <si>
    <t>Бактериальная инфекция неуточненной локализации</t>
  </si>
  <si>
    <t>Хронический вирусный гепатит B с дельта-агентом</t>
  </si>
  <si>
    <t>Острая гастроэнтеропатия, вызванная возбудителем Норволк</t>
  </si>
  <si>
    <t>Травма нервов на уровне тазобедренного сустава бедра</t>
  </si>
  <si>
    <t>Травма седалищного нерва на уровне тазобедренного сустава и бедра</t>
  </si>
  <si>
    <t>Травма других нервов на уровне тазобедренного сустава и бедра</t>
  </si>
  <si>
    <t>Травма неуточненного нерва на уровне тазобедренного сустава и бедра</t>
  </si>
  <si>
    <t>Травма бедренного нерва на уровне тазобедренного сустава и бедра</t>
  </si>
  <si>
    <t>Травма нервов и спинного мозга в грудном отделе</t>
  </si>
  <si>
    <t>Травма пояснично-крестцового нервного сплетения</t>
  </si>
  <si>
    <t>Ранний сифилис</t>
  </si>
  <si>
    <t>Дипилидиоз</t>
  </si>
  <si>
    <t>Мононевропатия верхней конечности неуточненная</t>
  </si>
  <si>
    <t>Токсическое действие метанола</t>
  </si>
  <si>
    <t>Вирусные и другие уточненные кишечные инфекции</t>
  </si>
  <si>
    <t>Лихорадка другого и неизвестного происхождения</t>
  </si>
  <si>
    <t>Мононевропатия нижней конечности неуточненная</t>
  </si>
  <si>
    <t>Брюшнотифозная и паратифозная вакцины</t>
  </si>
  <si>
    <t>Коклюшная вакцина, включая комбинированные вакцины с коклюшным компонентом</t>
  </si>
  <si>
    <t>Смешанные бактериальные вакцины, кроме комбинированных вакцин с коклюшным компонентом</t>
  </si>
  <si>
    <t>Другие и неуточненные бактериальные вакцины</t>
  </si>
  <si>
    <t>Иммуноглобулин</t>
  </si>
  <si>
    <t>Вакцины и биологические вещества неуточненные</t>
  </si>
  <si>
    <t>Другие неинфекционные гастроэнтериты и колиты</t>
  </si>
  <si>
    <t>Ангионевротический отек</t>
  </si>
  <si>
    <t>Анафилактический шок неуточненный</t>
  </si>
  <si>
    <t>Коклюш неуточненный</t>
  </si>
  <si>
    <t>Инфекция, связанная с иммунизацией</t>
  </si>
  <si>
    <t>Инфекция и воспалительная реакция, обусловленные другими внутренними протезными устройствами, имплантатами и трансплантатами</t>
  </si>
  <si>
    <t>Инфекция ампутационной культи</t>
  </si>
  <si>
    <t>Осложнения, характерные для реплантации и ампутации</t>
  </si>
  <si>
    <t>Бабезиоз</t>
  </si>
  <si>
    <t>Энтероколит, вызванный Clostridium difficile</t>
  </si>
  <si>
    <t>Другая уточненная сальмонеллезная инфекция</t>
  </si>
  <si>
    <t>Коклюш, вызванный Bordetella parapertussis</t>
  </si>
  <si>
    <t>Пневмония, вызванная Klebsiella pneumoniae</t>
  </si>
  <si>
    <t>Пневмония, вызванная Mycoplasma pneumoniae</t>
  </si>
  <si>
    <t>Филяриатоз, вызванный Wuchereria bancrofti</t>
  </si>
  <si>
    <t>Идиопатическая прогрессирующая невропатия</t>
  </si>
  <si>
    <t>Опоясывающий лишай с другими осложнениями</t>
  </si>
  <si>
    <t>Бруцеллез, вызванный Brucella melitensis</t>
  </si>
  <si>
    <t>Листериозный менингит и менингоэнцефалит</t>
  </si>
  <si>
    <t>Септицемия, вызванная стрептококком группы A</t>
  </si>
  <si>
    <t>Септицемия, вызванная стрептококком группы B</t>
  </si>
  <si>
    <t>Тиф, вызываемый Rickettsia tsutsugamushi</t>
  </si>
  <si>
    <t>Центральноевропейский клещевой энцефалит</t>
  </si>
  <si>
    <t>Клещевой вирусный энцефалит неуточненный</t>
  </si>
  <si>
    <t>Другая пневмония, возбудитель не уточнен</t>
  </si>
  <si>
    <t>Желудочно-кишечная форма сибирской язвы</t>
  </si>
  <si>
    <t>Инфекция, вызываемая Chlamydia psittaci</t>
  </si>
  <si>
    <t>Ареновирусная геморрагическая лихорадка</t>
  </si>
  <si>
    <t>Цитомегаловирусная пневмония (J17.1*)</t>
  </si>
  <si>
    <t>Шигеллез, вызванный Shigella boydii</t>
  </si>
  <si>
    <t>Лептоспироз желтушно-геморрагический</t>
  </si>
  <si>
    <t>Энтеровирусный везикулярный фарингит</t>
  </si>
  <si>
    <t>Шигеллез, вызванный Shigella sonnei</t>
  </si>
  <si>
    <t>Ветряная оспа с менингитом (G02.0*)</t>
  </si>
  <si>
    <t>Ветряная оспа с пневмонией (J17.1*)</t>
  </si>
  <si>
    <t>Другой и неуточненный цирроз печени</t>
  </si>
  <si>
    <t>Бактериальный сепсис новорожденного</t>
  </si>
  <si>
    <t>Филяриатоз, вызванный Brugia timori</t>
  </si>
  <si>
    <t>Первичный сифилис половых органов</t>
  </si>
  <si>
    <t>Другие симптомы позднего сифилиса</t>
  </si>
  <si>
    <t>Другие формы вторичного сифилиса</t>
  </si>
  <si>
    <t>Тиф, вызываемый Rickettsia typhi</t>
  </si>
  <si>
    <t>Омская геморрагическая лихорадка</t>
  </si>
  <si>
    <t>Болезнь, вызванная вирусом Эбола</t>
  </si>
  <si>
    <t>Вакцина БЦЖ</t>
  </si>
  <si>
    <t>Лейшманиоз</t>
  </si>
  <si>
    <t>Чумная вакцина</t>
  </si>
  <si>
    <t>Бактериальные вакцины</t>
  </si>
  <si>
    <t>Холерная вакцина</t>
  </si>
  <si>
    <t>Столбнячная вакцина</t>
  </si>
  <si>
    <t>Дифтерийная вакцина</t>
  </si>
  <si>
    <t>Другие и неуточненные вакцины и биологические вещества</t>
  </si>
  <si>
    <t>Вирусная вакцина</t>
  </si>
  <si>
    <t>Риккетсиозная вакцина</t>
  </si>
  <si>
    <t>Вакцина против простейших</t>
  </si>
  <si>
    <t>Другие уточненные вакцины и биологические вещества</t>
  </si>
  <si>
    <t>Инфекционный миозит</t>
  </si>
  <si>
    <t>Носительство возбудителя другой инфекционной болезни</t>
  </si>
  <si>
    <t>Специальное скрининговое обследование неуточненное</t>
  </si>
  <si>
    <t>Контакт с больным и возможность заражения инфекционными болезнями</t>
  </si>
  <si>
    <t>Контакт с больным и возможность заражения бешенством</t>
  </si>
  <si>
    <t>Носительство возбудителя инфекционной болезни</t>
  </si>
  <si>
    <t>Бессимптомный инфекционный статус, вызванный вирусом иммунодефицита человека [ВИЧ]</t>
  </si>
  <si>
    <t>Контакт с больным и возможность заражения другими инфекционными болезнями</t>
  </si>
  <si>
    <t>Носительство возбудителей других желудочно-кишечных инфекционных болезней</t>
  </si>
  <si>
    <t>Носительство возбудителей других уточненных бактериальных болезней</t>
  </si>
  <si>
    <t>Лоаоз</t>
  </si>
  <si>
    <t>Отравление кокаином</t>
  </si>
  <si>
    <t>Острый бронхит, вызванный Haemophilus influenzae [палочкой Афанасьева-Пфейффера]</t>
  </si>
  <si>
    <t>Другие неинфекционные болезни лимфатических сосудов и лимфатических узлов</t>
  </si>
  <si>
    <t>Другие паразитологически подтвержденные малярии, не классифицированные в других рубриках</t>
  </si>
  <si>
    <t>Печеночноклеточный рак</t>
  </si>
  <si>
    <t>Острая форма болезни Шагаса с поражением сердца (I41.2*, I98.1*)</t>
  </si>
  <si>
    <t>Другие бактериальные пищевые отравления, не классифицированные в других рубриках</t>
  </si>
  <si>
    <t>Туберкулез легких, подтвержденный бактериоскопически с наличием или отсутствием роста культуры</t>
  </si>
  <si>
    <t>Болезнь, вызванная вирусом иммунодефицита человека [ВИЧ], проявляющаяся в виде злокачественных новообразований</t>
  </si>
  <si>
    <t>Интерстициальный миозит</t>
  </si>
  <si>
    <t>Карцинома in situ шейки матки</t>
  </si>
  <si>
    <t>Отравление барбитуратами</t>
  </si>
  <si>
    <t>Болезнь, вызванная вирусом иммунодефицита человека [ВИЧ], проявляющаяся в виде других уточненных болезней</t>
  </si>
  <si>
    <t>Отравление препаратами преимущественно системного действия и гематологическими агентами, не классифицированное в других рубриках</t>
  </si>
  <si>
    <t>Инфекция и воспалительная реакция, связанные с другими сердечными и сосудистыми устройствами, имплантатами и трансплантатами</t>
  </si>
  <si>
    <t>Новообразование неопределенного или неизвестного характера соединительной и других мягких тканей</t>
  </si>
  <si>
    <t>Другие вирусные инфекции, характеризующиеся поражениями кожи и слизистых оболочек, не классифицированные в других рубриках</t>
  </si>
  <si>
    <t>Туберкулез органов дыхания неуточненной локализации без упоминания о бактериологическом или гистологическом подтверждении</t>
  </si>
  <si>
    <t>Болезнь, вызванная вирусом иммунодефицита человека [ВИЧ], проявляющаяся в виде инфекционных и паразитарных болезней</t>
  </si>
  <si>
    <t>Туберкулез внутригрудных лимфатических узлов без упоминания о бактериологическом или гистологическом подтверждении</t>
  </si>
  <si>
    <t>Новообразование неопределенного или неизвестного характера периферических нервов и вегетативной нервной системы</t>
  </si>
  <si>
    <t>Злокачественное новообразование периферических нервов и вегетативной нервной системы неуточненной локализации</t>
  </si>
  <si>
    <t>Отравление гормонами, их синтетическими заменителями и антагонистами, не классифицированное в других рубриках</t>
  </si>
  <si>
    <t>Микоз туловища</t>
  </si>
  <si>
    <t>Медицинское наблюдение и оценка при подозрении на заболевание или патологическое состояние, и его исключение</t>
  </si>
  <si>
    <t>Осложнения, связанные с внутренними ортопедическими протезными устройствами, имплантатами и трансплантатами</t>
  </si>
  <si>
    <t>Туберкулез гортани, трахеи и бронхов без упоминания о бактериологическом или гистологическом подтверждении</t>
  </si>
  <si>
    <t>Первичный туберкулез органов дыхания без упоминания о бактериологическом или гистологическом подтверждении</t>
  </si>
  <si>
    <t>Другие уточненные паралитические синдромы. Паралич Тодда (постэпилептический)</t>
  </si>
  <si>
    <t>Доброкачественное новообразование периферических нервов и вегетативной нервной системы</t>
  </si>
  <si>
    <t>Токсическое действие ядовитых веществ, содержащихся в съеденных пищевых морепродуктах</t>
  </si>
  <si>
    <t>Отравление препаратами, действующими преимущественно на гладкую и скелетную мускулатуру и органы дыхания</t>
  </si>
  <si>
    <t>Другие осложнения хирургических и терапевтических вмешательств, не классифицированные в других рубриках</t>
  </si>
  <si>
    <t>Туберкулез органов дыхания неуточненной локализации, подтвержденный бактериологически и гистологически</t>
  </si>
  <si>
    <t>Токсическое действие других ядовитых веществ, содержащихся в другом (их) съеденном (ых) растении (ях)</t>
  </si>
  <si>
    <t>Висцеральная форма заболеваний, вызываемых миграцией личинок гельминтов [висцеральная Larva migrans]</t>
  </si>
  <si>
    <t>Другие болезни, передающиеся преимущественно половым путем, не классифицированные в других рубриках</t>
  </si>
  <si>
    <t>Clostridium perfringens [C.perfringens] как причина болезней, классифицированных в других рубриках</t>
  </si>
  <si>
    <t>Туберкулез легких при отрицательных результатах бактериологических и гистологических исследований</t>
  </si>
  <si>
    <t>Другие уточненные бактериальные агенты как причина болезней, классифицированных в других рубриках</t>
  </si>
  <si>
    <t>Другие бактериальные агенты как причина болезней, классифицированных в других рубриках</t>
  </si>
  <si>
    <t>Haemophilus influenzae [H.influenzae] как причина болезней, классифицированных в других рубриках</t>
  </si>
  <si>
    <t>Другие вирусные лихорадки, передаваемые членистоногими, не классифицированные в других рубриках</t>
  </si>
  <si>
    <t>Туберкулез внутригрудных лимфатических узлов, подтвержденный бактериологически и гистологически</t>
  </si>
  <si>
    <t>Инвазия другой локализации и множественный эхинококкоз, вызыванные Echinococcus multilocularis</t>
  </si>
  <si>
    <t>Травма нервов и поясничного отдела спинного мозга на уровне живота, нижней части спины и таза</t>
  </si>
  <si>
    <t>Отравление другими противоинфекционными и противопаразитарными средствами системного действия</t>
  </si>
  <si>
    <t>Осложнения, связанные с мочеполовыми протезными устройствами, имплантатами и трансплантатами</t>
  </si>
  <si>
    <t>Пневмония, вызванная другими инфекционными агентами, не классифицированная в других рубриках</t>
  </si>
  <si>
    <t>Другие и неуточненные симптомы и признаки, относящиеся к нервной и костно-мышечной системам</t>
  </si>
  <si>
    <t>Токсическое действие других ядовитых веществ, содержащихся в съеденных пищевых продуктах</t>
  </si>
  <si>
    <t>Аллергия неуточненная</t>
  </si>
  <si>
    <t>Педикулез и фтириоз</t>
  </si>
  <si>
    <t>Врожденные вирусные болезни</t>
  </si>
  <si>
    <t>Болезни органов дыхания, осложняющие беременность, деторождение и послеродовой период</t>
  </si>
  <si>
    <t>Лихорадка денге [классическая лихорадка денге]</t>
  </si>
  <si>
    <t>Другие осложнения, связанные с иммунизацией, не классифицированные в других рубриках</t>
  </si>
  <si>
    <t>Туберкулез легких без проведения бактериологического и гистологического исследований</t>
  </si>
  <si>
    <t>Отравление препаратами, действующими преимущественно на сердечно-сосудистую систему</t>
  </si>
  <si>
    <t>Геморрагическая лихорадка, вызванная вирусом денге</t>
  </si>
  <si>
    <t>Острые инфекции верхних дыхательных путей множественной и неуточненной локализации</t>
  </si>
  <si>
    <t>Другие вирусные геморрагические лихорадки, не классифицированные в других рубриках</t>
  </si>
  <si>
    <t>Другие уточненные инфекции, характеризующиеся поражением кожи и слизистых оболочек</t>
  </si>
  <si>
    <t>Пневмоцистоз</t>
  </si>
  <si>
    <t>Другие уточненные бактериальные зоонозы, не классифицированные в других рубриках</t>
  </si>
  <si>
    <t>Посттравматическая раневая инфекция, не классифицированная в других рубриках</t>
  </si>
  <si>
    <t>Вторичное злокачественное новообразование других и неуточненных локализаций</t>
  </si>
  <si>
    <t>Пищевое отравление, вызванное Clostridium perfringens [Clostridium weichii]</t>
  </si>
  <si>
    <t>Пневмония, вызванная Haemophilus influenzae [палочкой Афанасьева-Пфейффера]</t>
  </si>
  <si>
    <t>Сепсис новорожденного, обусловленный другими и неуточненными стрептококками</t>
  </si>
  <si>
    <t>Внутриамниотическая инфекция плода, не классифицированная в других рубриках</t>
  </si>
  <si>
    <t>Некоторые ранние осложнения травм, не классифицированные в других рубриках</t>
  </si>
  <si>
    <t>Пневмония при бактериальных болезнях, классифицированных в других рубриках</t>
  </si>
  <si>
    <t>Инфекция, связанная с процедурой, не классифицированная в других рубриках</t>
  </si>
  <si>
    <t>Туберкулезный плеврит, подтвержденный бактериологически и гистологически</t>
  </si>
  <si>
    <t>Малярия, вызванная Plasmodium falciparum, с церебральными осложнениями</t>
  </si>
  <si>
    <t>Раневой миаз</t>
  </si>
  <si>
    <t>Шистосомоз, вызванный Schistosoma haematobium [мочеполовой шистосомоз]</t>
  </si>
  <si>
    <t>Другие бактериальные зоонозы, не классифицированные в других рубриках</t>
  </si>
  <si>
    <t>Другие бактериальные болезни, не классифицированные в других рубриках</t>
  </si>
  <si>
    <t>Острый паралитический полиомиелит, вызванный диким завезенным вирусом</t>
  </si>
  <si>
    <t>Дальневосточный клещевой энцефалит [русский весенне-летний энцефалит]</t>
  </si>
  <si>
    <t>Острый паралитический полиомиелит, вызванный диким природным вирусом</t>
  </si>
  <si>
    <t>Опоясывающий лишай с другими осложнениями со стороны нервной системы</t>
  </si>
  <si>
    <t>Синдром стафилококкового поражения кожи в виде ожогоподобных пузырей</t>
  </si>
  <si>
    <t>Другие вирусные энцефалиты, не классифицированные в других рубриках</t>
  </si>
  <si>
    <t>Пневмония при других болезнях, классифицированных в других рубриках</t>
  </si>
  <si>
    <t>Острая респираторная инфекция нижних дыхательных путей неуточненная</t>
  </si>
  <si>
    <t>Другие протозойные болезни, не классифицированные в других рубриках</t>
  </si>
  <si>
    <t>Осложнения, связанные с инфузией, трансфузией и лечебной инъекцией</t>
  </si>
  <si>
    <t>Острый гепатит B с дельта-агентом (коинфекция) без печеночной комы</t>
  </si>
  <si>
    <t>Острый эпидемический геморрагический конъюнктивит (энтеровирусный)</t>
  </si>
  <si>
    <t>Другая уточненная инфекция, специфичная для перинатального периода</t>
  </si>
  <si>
    <t>Другие уточненные вирусные лихорадки, передаваемые членистоногими</t>
  </si>
  <si>
    <t>Острый гепатит B с дельта-агентом (коинфекция) и печеночной комой</t>
  </si>
  <si>
    <t>Неблагоприятные эффекты, не классифицированные в других рубриках</t>
  </si>
  <si>
    <t>Коклюш, вызванный другим уточненным возбудителем вида Bordetella</t>
  </si>
  <si>
    <t>Бактериальная пневмония, не классифицированная в других рубриках</t>
  </si>
  <si>
    <t>Злокачественное новообразование печени и внутрипеченочных желчных протоков</t>
  </si>
  <si>
    <t>Легочная чума</t>
  </si>
  <si>
    <t>Пиодермия</t>
  </si>
  <si>
    <t>Злокачественное новообразование костей и суставных хрящей других и неуточненных локализаций</t>
  </si>
  <si>
    <t>Злокачественное новообразование позвоночного столба</t>
  </si>
  <si>
    <t>Злокачественное новообразование костей таза, крестца и копчика</t>
  </si>
  <si>
    <t>Злокачественное новообразование периферических нервов и вегетативной нервной системы</t>
  </si>
  <si>
    <t>Злокачественное новообразование соединительной и мягких тканей грудной клетки</t>
  </si>
  <si>
    <t>Злокачественное новообразование соединительной и мягких тканей живота</t>
  </si>
  <si>
    <t>Злокачественное новообразование соединительной и мягких тканей таза</t>
  </si>
  <si>
    <t>Злокачественное новообразование соединительной и мягких тканей туловища неуточненной локализации</t>
  </si>
  <si>
    <t>Злокачественное новообразование соединительной и мягких тканей, выходящее за пределы одной и более вышеуказанных локализаций</t>
  </si>
  <si>
    <t>Злокачественное новообразование шейки матки</t>
  </si>
  <si>
    <t>Злокачественное новообразование почки, кроме почечной лоханки</t>
  </si>
  <si>
    <t>Злокачественное новообразование мозговых оболочек</t>
  </si>
  <si>
    <t>Злокачественное новообразование оболочек спинного мозга</t>
  </si>
  <si>
    <t>Смешанный педикулез</t>
  </si>
  <si>
    <t>Трихостронгилоидоз</t>
  </si>
  <si>
    <t>Вторичное злокачественное новообразование других и неуточненных отделов нервной системы</t>
  </si>
  <si>
    <t>Чесотка</t>
  </si>
  <si>
    <t>Доброкачественное новообразование костей и суставных хрящей</t>
  </si>
  <si>
    <t>Доброкачественное новообразование позвоночного столба</t>
  </si>
  <si>
    <t>Доброкачественное новообразование ребер, грудины и ключицы</t>
  </si>
  <si>
    <t>Доброкачественное новообразование тазовых костей, крестца и копчика</t>
  </si>
  <si>
    <t>Кожный эризипелоид</t>
  </si>
  <si>
    <t>Доброкачественное новообразование мозговых оболочек</t>
  </si>
  <si>
    <t>Доброкачественное новообразование других и неуточненных локализаций</t>
  </si>
  <si>
    <t>Новообразование неопределенного или неизвестного характера мозговых оболочек</t>
  </si>
  <si>
    <t>Новообразование неопределенного или неизвестного характера оболочек спинного мозга</t>
  </si>
  <si>
    <t>Фтириоз</t>
  </si>
  <si>
    <t>Миаз</t>
  </si>
  <si>
    <t>Новообразование неопределенного или неизвестного характера других и неуточненных локализаций</t>
  </si>
  <si>
    <t>Новообразование неопределенного или неизвестного характера костей и суставных хрящей</t>
  </si>
  <si>
    <t>Каузалгия</t>
  </si>
  <si>
    <t>Глазной миаз</t>
  </si>
  <si>
    <t>Ушной миаз</t>
  </si>
  <si>
    <t>Кальцификация и оссификация мышцы</t>
  </si>
  <si>
    <t>Миозит оссифицирующий прогрессирующий</t>
  </si>
  <si>
    <t>Фибробластические нарушения</t>
  </si>
  <si>
    <t>Фасциит, не классифицированный в других рубриках</t>
  </si>
  <si>
    <t>Остеомиелит</t>
  </si>
  <si>
    <t>Спириллез</t>
  </si>
  <si>
    <t>Острый гематогенный остеомиелит</t>
  </si>
  <si>
    <t>Другие формы острого остеомиелита</t>
  </si>
  <si>
    <t>Подострый остеомиелит</t>
  </si>
  <si>
    <t>Хронический многоочаговый остеомиелит</t>
  </si>
  <si>
    <t>Другой остеомиелит</t>
  </si>
  <si>
    <t>Остеомиелит неуточненный</t>
  </si>
  <si>
    <t>Другие дерматофитии</t>
  </si>
  <si>
    <t>Вялая гемиплегия</t>
  </si>
  <si>
    <t>Висцеральный лейшманиоз</t>
  </si>
  <si>
    <t>Дифтерия носоглотки</t>
  </si>
  <si>
    <t>Острый фарингит</t>
  </si>
  <si>
    <t>Токсическое действие этанола</t>
  </si>
  <si>
    <t>Токсическое действие 2-пропанола</t>
  </si>
  <si>
    <t>Отравление антибиотиками системного действия</t>
  </si>
  <si>
    <t>Другие шистосомозы</t>
  </si>
  <si>
    <t>Отравление неопиоидными анальгезирующими, жаропонижающими и противоревматическими средствами</t>
  </si>
  <si>
    <t>Отравление наркотиками и психодислептиками [галлюциногенами]</t>
  </si>
  <si>
    <t>Отравление опием</t>
  </si>
  <si>
    <t>Отравление метадоном</t>
  </si>
  <si>
    <t>Отравление другими синтетическими наркотиками</t>
  </si>
  <si>
    <t>Отравление другими и неуточненными наркотиками</t>
  </si>
  <si>
    <t>Отравление каннабисом (производными)</t>
  </si>
  <si>
    <t>Отравление лизергидом (LSD)</t>
  </si>
  <si>
    <t>Отравление другими и неуточненными психодислептиками [галлюциногенами]</t>
  </si>
  <si>
    <t>Отравление анестезирующими средствами и терапевтическими газами</t>
  </si>
  <si>
    <t>Отравление противосудорожными, седативными, снотворными и противопаркинсоническими средствами</t>
  </si>
  <si>
    <t>Отравление психотропными средствами, не классифицированное в других рубриках</t>
  </si>
  <si>
    <t>Отравление трициклическими и тетрациклическими антидепрессантами</t>
  </si>
  <si>
    <t>Отравление психостимулирующими средствами, характеризующимися возможностью пристрастия к ним</t>
  </si>
  <si>
    <t>Отравление психотропными средствами неуточненными</t>
  </si>
  <si>
    <t>Отравление препаратами, действующими преимущественно на вегетативную нервную систему</t>
  </si>
  <si>
    <t>Отравление препаратами, действующими преимущественно на органы пищеварения</t>
  </si>
  <si>
    <t>Отравление препаратами местного действия, влияющими преимущественно на кожу и слизистые оболочки, и средствами, используемыми в офтальмологической, отоларингологической и стоматологической практике</t>
  </si>
  <si>
    <t>Отравление диуретиками и другими неуточненными лекарственными средствами, медикаментами и биологическими веществами</t>
  </si>
  <si>
    <t>Токсическое действие алкоголя</t>
  </si>
  <si>
    <t>Токсическое действие сивушных масел</t>
  </si>
  <si>
    <t>Токсическое действие других спиртов</t>
  </si>
  <si>
    <t>Токсическое действие спирта неуточненного</t>
  </si>
  <si>
    <t>Токсическое действие органических растворителей</t>
  </si>
  <si>
    <t>Токсическое действие галогенпроизводных алифатических и ароматических углеводородов</t>
  </si>
  <si>
    <t>Токсическое действие едких кислот и кислотоподобных веществ</t>
  </si>
  <si>
    <t>Токсическое действие мыл и детергентов</t>
  </si>
  <si>
    <t>Токсическое действие металлов</t>
  </si>
  <si>
    <t>Токсическое действие пестицидов</t>
  </si>
  <si>
    <t>Токсический эффект, обусловленный контактом с ядовитыми животными</t>
  </si>
  <si>
    <t>Токсический эффект яда других членистоногих</t>
  </si>
  <si>
    <t>Другие формы столбняка</t>
  </si>
  <si>
    <t>Другие неблагоприятные реакции, не классифицированные в других рубриках</t>
  </si>
  <si>
    <t>Неблагоприятная реакция неуточненная</t>
  </si>
  <si>
    <t>Инфекции, связанные с инфузией, трансфузией и лечебной инъекцией</t>
  </si>
  <si>
    <t>Осложнения процедур, не классифицированные в других рубриках</t>
  </si>
  <si>
    <t>Кровотечение и гематома, осложняющие процедуру, не классифицированные в других рубриках</t>
  </si>
  <si>
    <t>Расхождение краев операционной раны, не классифицированное в других рубриках</t>
  </si>
  <si>
    <t>Другие осложнения процедур, не классифицированные в других рубриках</t>
  </si>
  <si>
    <t>Осложнения, связанные с сердечными и сосудистыми протезными устройствами, имплантатами и трансплантатами</t>
  </si>
  <si>
    <t>Инфекция и воспалительная реакция, связанные с протезом сердечного клапана</t>
  </si>
  <si>
    <t>Инфекция и воспалительная реакция, обусловленные протезным устройством, имплантатом и трансплантатом в мочевой системе</t>
  </si>
  <si>
    <t>Инфекция и воспалительная реакция, обусловленные протезным устройством, имплантатом и трансплантатом в половом тракте</t>
  </si>
  <si>
    <t>Инфекция и воспалительная реакция, обусловленные эндопротезированием</t>
  </si>
  <si>
    <t>Инфекция и воспалительная реакция, обусловленные внутренним фиксирующим устройством (любой локализации)</t>
  </si>
  <si>
    <t>Инфекция и воспалительная реакция, обусловленные другими внутренними ортопедическими протезными устройствами, имплантатами и трансплантатами</t>
  </si>
  <si>
    <t>Жиардиаз [лямблиоз]</t>
  </si>
  <si>
    <t>Осложнения, связанные с другими внутренними протезными устройствами, имплантатами и трансплантатами</t>
  </si>
  <si>
    <t>Туберкулезный менингит (G01*)</t>
  </si>
  <si>
    <t>Другие уточненные осложнения хирургических и терапевтических вмешательств, не классифицированные в других рубриках</t>
  </si>
  <si>
    <t>Амебный абсцесс легкого</t>
  </si>
  <si>
    <t>Состояние после COVID-19</t>
  </si>
  <si>
    <t>Криптококкоз</t>
  </si>
  <si>
    <t>Лимфоцитарный хориоменингит</t>
  </si>
  <si>
    <t>Аденовирусный менингит (G02.0*)</t>
  </si>
  <si>
    <t>Туберкулез глаза</t>
  </si>
  <si>
    <t>Тиф и паратиф</t>
  </si>
  <si>
    <t>Балантидиаз</t>
  </si>
  <si>
    <t>Стронгилоидоз</t>
  </si>
  <si>
    <t>Ветряная оспа с другими осложнениями</t>
  </si>
  <si>
    <t>Чумной менингит</t>
  </si>
  <si>
    <t>Аденовирусный энтерит</t>
  </si>
  <si>
    <t>Амебома кишечника</t>
  </si>
  <si>
    <t>Другие виды филяриатоза</t>
  </si>
  <si>
    <t>Скарлатина</t>
  </si>
  <si>
    <t>Трихуроз</t>
  </si>
  <si>
    <t>Криптоспоридиоз</t>
  </si>
  <si>
    <t>Бубонная чума</t>
  </si>
  <si>
    <t>Другие формы бруцеллеза</t>
  </si>
  <si>
    <t>Тениоз</t>
  </si>
  <si>
    <t>Фасциолез</t>
  </si>
  <si>
    <t>Филяриатоз</t>
  </si>
  <si>
    <t>Укус крысы</t>
  </si>
  <si>
    <t>Укус или удар, нанесенный другими млекопитающими</t>
  </si>
  <si>
    <t>Поздний сифилис</t>
  </si>
  <si>
    <t>Укус или ужаливание неядовитым насекомым и другими неядовитыми членистоногими</t>
  </si>
  <si>
    <t>Легочная туляремия</t>
  </si>
  <si>
    <t>Черепицеобразный микоз</t>
  </si>
  <si>
    <t>Воздействие других и неуточненных живых механических сил</t>
  </si>
  <si>
    <t>В личном анамнезе COVID-19, неуточненный</t>
  </si>
  <si>
    <t>COVID-19, вирус идентифицирован</t>
  </si>
  <si>
    <t>COVID-19, вирус не идентифицирован</t>
  </si>
  <si>
    <t>В личном анамнезе COVID-19</t>
  </si>
  <si>
    <t>Состояние после COVID-19 неуточненное</t>
  </si>
  <si>
    <t>Мультисистемный воспалительный синдром, связанный с COVID-19</t>
  </si>
  <si>
    <t>Мультисистемный воспалительный синдром, связанный с COVID-19, неуточненный</t>
  </si>
  <si>
    <t>Острый трахеит</t>
  </si>
  <si>
    <t>Злокачественное новообразование других типов соединительной и мягких тканей</t>
  </si>
  <si>
    <t>Воспалительная болезнь матки, кроме шейки матки</t>
  </si>
  <si>
    <t>Вторичный сифилис кожи и слизистых оболочек</t>
  </si>
  <si>
    <t>Дракункулез</t>
  </si>
  <si>
    <t>Воспалительные болезни молочной железы</t>
  </si>
  <si>
    <t>Кожный лейшманиоз</t>
  </si>
  <si>
    <t>Другие ревматоидные артриты</t>
  </si>
  <si>
    <t>Врожденная цитомегаловирусная инфекция</t>
  </si>
  <si>
    <t>Ветряная оспа с энцефалитом (G05.1*)</t>
  </si>
  <si>
    <t>Опоясывающий лишай без осложнений</t>
  </si>
  <si>
    <t>Врожденный сифилис</t>
  </si>
  <si>
    <t>Необходимость иммунизации против COVID-19</t>
  </si>
  <si>
    <t>Необходимость иммунизации против COVID-19 неуточненная</t>
  </si>
  <si>
    <t>Вакцины против COVID-19, являющиеся причиной неблагоприятных реакций при терапевтическом применении</t>
  </si>
  <si>
    <t>Вакцины против COVID-19, являющиеся причиной неблагоприятных реакций при терапевтическом применении, неуточненные</t>
  </si>
  <si>
    <t>Сап</t>
  </si>
  <si>
    <t>Болезнь легионеров</t>
  </si>
  <si>
    <t>Анкилостомидоз</t>
  </si>
  <si>
    <t>Болезнь Лайма</t>
  </si>
  <si>
    <t>Пиоторакс</t>
  </si>
  <si>
    <t>Моноплегия нижней конечности</t>
  </si>
  <si>
    <t>Желтая лихорадка</t>
  </si>
  <si>
    <t>Атрофические поражения кожи</t>
  </si>
  <si>
    <t>Бактериальное пищевое отравление неуточненное</t>
  </si>
  <si>
    <t>Амебиаз</t>
  </si>
  <si>
    <t>Шигеллез, вызванный Shigella dysenteriae</t>
  </si>
  <si>
    <t>Аногенитальные (венерические) бородавки</t>
  </si>
  <si>
    <t>Бактериальная инфекция неуточненная</t>
  </si>
  <si>
    <t>Бактериальный менингит неуточненный</t>
  </si>
  <si>
    <t>Другие острые вирусные гепатиты</t>
  </si>
  <si>
    <t>Ветряная оспа без осложнений</t>
  </si>
  <si>
    <t>Листериоз</t>
  </si>
  <si>
    <t>Другие менингококковые инфекции</t>
  </si>
  <si>
    <t>Другая вирусная пневмония</t>
  </si>
  <si>
    <t>Другие вирусные энтериты</t>
  </si>
  <si>
    <t>Холера, вызванная холерным вибрионом 01, биовар eltor</t>
  </si>
  <si>
    <t>Диссеминированный опоясывающий лишай</t>
  </si>
  <si>
    <t>Дифтерия неуточненная</t>
  </si>
  <si>
    <t>Дифтерия гортани</t>
  </si>
  <si>
    <t>Дифиллоботриоз</t>
  </si>
  <si>
    <t>Дифтерия кожи</t>
  </si>
  <si>
    <t>Гименолепидоз</t>
  </si>
  <si>
    <t>Дерматофития</t>
  </si>
  <si>
    <t>Другие врожденные аномалии [пороки развития] кожи</t>
  </si>
  <si>
    <t>Другие болезни мочевыделительной системы</t>
  </si>
  <si>
    <t>Другие кишечные гельминтозы, не классифицированные в других рубриках</t>
  </si>
  <si>
    <t>Другие комариные вирусные лихорадки</t>
  </si>
  <si>
    <t>Другие протозойные кишечные болезни</t>
  </si>
  <si>
    <t>Холера неуточненная</t>
  </si>
  <si>
    <t>Другой шигеллез</t>
  </si>
  <si>
    <t>Трихомониаз</t>
  </si>
  <si>
    <t>Клонорхоз</t>
  </si>
  <si>
    <t>Другие сальмонеллезные инфекции</t>
  </si>
  <si>
    <t>Клещевой вирусный энцефалит</t>
  </si>
  <si>
    <t>Другой хронический вирусный гепатит</t>
  </si>
  <si>
    <t>Инфекция, вызванная Haemophilus influenzae, неуточненная</t>
  </si>
  <si>
    <t>Калифорнийский энцефалит</t>
  </si>
  <si>
    <t>Другой вирусный менингит</t>
  </si>
  <si>
    <t>Инфекционный мононуклеоз</t>
  </si>
  <si>
    <t>Сальмонеллезная септицемия</t>
  </si>
  <si>
    <t>Другие полиневропатии</t>
  </si>
  <si>
    <t>Паратиф неуточненный</t>
  </si>
  <si>
    <t>Другие риккетсиозы</t>
  </si>
  <si>
    <t>Менингококковый менингит (G01*)</t>
  </si>
  <si>
    <t>Кожно-слизистый лейшманиоз</t>
  </si>
  <si>
    <t>Менингококковая инфекция</t>
  </si>
  <si>
    <t>Малярия, вызванная Plasmodium falciparum</t>
  </si>
  <si>
    <t>Локализованная сальмонеллезная инфекция</t>
  </si>
  <si>
    <t>Малярия, вызванная Plasmodium vivax</t>
  </si>
  <si>
    <t>Инвазия, вызванная Taenia saginata</t>
  </si>
  <si>
    <t>Милиарный туберкулез</t>
  </si>
  <si>
    <t>Конъюнктивит</t>
  </si>
  <si>
    <t>Лептоспироз</t>
  </si>
  <si>
    <t>Импетиго</t>
  </si>
  <si>
    <t>Малярия неуточненная</t>
  </si>
  <si>
    <t>Описторхоз</t>
  </si>
  <si>
    <t>Онхоцеркоз</t>
  </si>
  <si>
    <t>Некатороз</t>
  </si>
  <si>
    <t>Лабораторное обнаружение вируса иммунодефицита человека [ВИЧ]</t>
  </si>
  <si>
    <t>Энтеротоксигенная инфекция, вызванная Escherichia coli</t>
  </si>
  <si>
    <t>Опоясывающий лишай с глазными осложнениями</t>
  </si>
  <si>
    <t>Опоясывающий лишай с энцефалитом (G05.1*)</t>
  </si>
  <si>
    <t>Другие бактериальные кишечные инфекции</t>
  </si>
  <si>
    <t>Менингит, вызванный другими бактериями</t>
  </si>
  <si>
    <t>Малярия, вызванная Plasmodium ovale</t>
  </si>
  <si>
    <t>Мононевропатии нижней конечности</t>
  </si>
  <si>
    <t>Аногенитальная герпетическая вирусная инфекция [herpes simplex]</t>
  </si>
  <si>
    <t>Острый полиомиелит неуточненный</t>
  </si>
  <si>
    <t>Острая менингококкемия</t>
  </si>
  <si>
    <t>Острый гепатит A</t>
  </si>
  <si>
    <t>Острый паралитический полиомиелит, ассоциированный с вакциной</t>
  </si>
  <si>
    <t>Острый паралитический полиомиелит другой и неуточненный</t>
  </si>
  <si>
    <t>Энтероинвазивная инфекция, вызванная Escherichia coli</t>
  </si>
  <si>
    <t>Шигеллез неуточненный</t>
  </si>
  <si>
    <t>Носительство возбудителя брюшного тифа</t>
  </si>
  <si>
    <t>Острый непаралитический полиомиелит</t>
  </si>
  <si>
    <t>Носительство возбудителя дифтерии</t>
  </si>
  <si>
    <t>Эхинококкоз печени неуточненный</t>
  </si>
  <si>
    <t>Острая инфекция верхних дыхательных путей неуточненная</t>
  </si>
  <si>
    <t>Пневмония, вызванная Pseudomonas (синегнойной палочкой)</t>
  </si>
  <si>
    <t>Туберкулез уха</t>
  </si>
  <si>
    <t>Пневмония, вызванная другими уточненными инфекционными агентами</t>
  </si>
  <si>
    <t>Другие уточненные бактериальные кишечные инфекции</t>
  </si>
  <si>
    <t>Отравление героином</t>
  </si>
  <si>
    <t>Бактериальная кишечная инфекция неуточненная</t>
  </si>
  <si>
    <t>Пневмония, вызванная Streptococcus pneumoniae</t>
  </si>
  <si>
    <t>Пневмония, вызванная хламидиями</t>
  </si>
  <si>
    <t>Другие паралитические синдромы</t>
  </si>
  <si>
    <t>Другие уточненные вирусные инфекции центральной нервной системы</t>
  </si>
  <si>
    <t>Фиброз и цирроз печени</t>
  </si>
  <si>
    <t>Сальмонеллезный энтерит</t>
  </si>
  <si>
    <t>Перитонит</t>
  </si>
  <si>
    <t>Пневмония, вызванная другими стрептококками</t>
  </si>
  <si>
    <t>Пневмония, вызванная вирусом парагриппа</t>
  </si>
  <si>
    <t>Сальмонеллезная инфекция неуточненная</t>
  </si>
  <si>
    <t>Стафилококковое пищевое отравление</t>
  </si>
  <si>
    <t>Пневмония, вызванная стафилококком</t>
  </si>
  <si>
    <t>Стрептококковый тонзиллит</t>
  </si>
  <si>
    <t>Энтеровирусный менингит (G02.0*)</t>
  </si>
  <si>
    <t>Пищевое отравление, вызванное Bacillus cereus</t>
  </si>
  <si>
    <t>Стрептококковый менингит</t>
  </si>
  <si>
    <t>Стафилококковый менингит</t>
  </si>
  <si>
    <t>Синдром Гийена-Барре</t>
  </si>
  <si>
    <t>Ротавирусный энтерит</t>
  </si>
  <si>
    <t>Других и неуточненных инсектицидов</t>
  </si>
  <si>
    <t>Острый полиомиелит</t>
  </si>
  <si>
    <t>Чума</t>
  </si>
  <si>
    <t>Токсоплазмоз</t>
  </si>
  <si>
    <t>Трихинеллез</t>
  </si>
  <si>
    <t>Токсическое действие других газов, дымов и паров</t>
  </si>
  <si>
    <t>Токсическое действие других ядовитых веществ, содержащихся в съеденных грибах</t>
  </si>
  <si>
    <t>Хронический кишечный амебиаз</t>
  </si>
  <si>
    <t>Острая амебная дизентерия</t>
  </si>
  <si>
    <t>Амебный недизентерийный колит</t>
  </si>
  <si>
    <t>Бруцеллез</t>
  </si>
  <si>
    <t>Туберкулез гортани, трахеи и бронхов, подтвержденный бактериологически и гистологически</t>
  </si>
  <si>
    <t>Туберкулез органов дыхания, не подтвержденный бактериологически или гистологически</t>
  </si>
  <si>
    <t>Токсическое действие разъедающих веществ</t>
  </si>
  <si>
    <t>Токсическое действие загрязняющих пищевые продукты афлатоксина и других микотоксинов</t>
  </si>
  <si>
    <t>Токсическое действие табака и никотина</t>
  </si>
  <si>
    <t>Туберкулез мочеполовых органов</t>
  </si>
  <si>
    <t>Туберкулез кожи и подкожной клетчатки</t>
  </si>
  <si>
    <t>Туберкулез надпочечников (E35.1*)</t>
  </si>
  <si>
    <t>Другие уточненные заболевания, передающиеся преимущественно половым путем</t>
  </si>
  <si>
    <t>Туберкулез костей и суставов</t>
  </si>
  <si>
    <t>Цитомегаловирусная болезнь</t>
  </si>
  <si>
    <t>Туберкулез нервной системы</t>
  </si>
  <si>
    <t>Токсическое действие окиси углерода</t>
  </si>
  <si>
    <t>Укус или удар, нанесенный собакой</t>
  </si>
  <si>
    <t>Цистицеркоз</t>
  </si>
  <si>
    <t>Эпидемический паротит</t>
  </si>
  <si>
    <t>Эхинококкоз</t>
  </si>
  <si>
    <t>Энтеропатогенная инфекция, вызванная Escherichia coli</t>
  </si>
  <si>
    <t>Энтеробиоз</t>
  </si>
  <si>
    <t>Туляремия</t>
  </si>
  <si>
    <t>Шигеллез</t>
  </si>
  <si>
    <t>Холера</t>
  </si>
  <si>
    <t>Шигеллез, вызванный Shigella flexneri</t>
  </si>
  <si>
    <t>Энтеровирусная инфекция неуточненная</t>
  </si>
  <si>
    <t>Энцефалит, миелит и энцефаломиелит</t>
  </si>
  <si>
    <t>Абсцесс кожи, фурункул и карбункул</t>
  </si>
  <si>
    <t>Экстраинтестинальный иерсиниоз</t>
  </si>
  <si>
    <t>Ветряная оспа [varicella]</t>
  </si>
  <si>
    <t>Краснуха [немецкая корь]</t>
  </si>
  <si>
    <t>Газовая гангрена</t>
  </si>
  <si>
    <t>Другая септицемия</t>
  </si>
  <si>
    <t>Омфалит новорожденного с небольшим кровотечением или без него</t>
  </si>
  <si>
    <t>Педикулез, вызванный Pediculus humanus capitis</t>
  </si>
  <si>
    <t>Энтерит, вызванный Yersinia enterocolitica</t>
  </si>
  <si>
    <t>Мононевропатии верхней конечности</t>
  </si>
  <si>
    <t>Энтерит, вызванный Campylobacter</t>
  </si>
  <si>
    <t>Эризипелоид</t>
  </si>
  <si>
    <t>Амебный абсцесс печени (K77.0*)</t>
  </si>
  <si>
    <t>Другие уточненные протозойные кишечные болезни</t>
  </si>
  <si>
    <t>Вирусная кишечная инфекция неуточненная</t>
  </si>
  <si>
    <t>Амебный абсцесс головного мозга (G07*)</t>
  </si>
  <si>
    <t>Токсическое действие других ядовитых веществ, содержащихся в съеденных ягодах</t>
  </si>
  <si>
    <t>Амебная инфекция другой локализации</t>
  </si>
  <si>
    <t>Кожный амебиаз</t>
  </si>
  <si>
    <t>Изоспороз</t>
  </si>
  <si>
    <t>Туберкулез легких, подтвержденный только ростом культуры</t>
  </si>
  <si>
    <t>Целлюлярнокожная чума</t>
  </si>
  <si>
    <t>Кожная форма сибирской язвы</t>
  </si>
  <si>
    <t>Туберкулез легких, подтвержденный гистологически</t>
  </si>
  <si>
    <t>Другие уточненные кишечные инфекции</t>
  </si>
  <si>
    <t>Первичный туберкулез органов дыхания, подтвержденный бактериологически и гистологически</t>
  </si>
  <si>
    <t>Туберкулез других органов дыхания, подтвержденный бактериологически и гистологически</t>
  </si>
  <si>
    <t>Туберкулез органов дыхания, подтвержденный бактериологически и гистологически</t>
  </si>
  <si>
    <t>Лептоспироз неуточненный</t>
  </si>
  <si>
    <t>Другой гастроэнтерит и колит инфекционного и неуточненного происхождения</t>
  </si>
  <si>
    <t>Другой и неуточненный гастроэнтерит и колит инфекционного происхождения</t>
  </si>
  <si>
    <t>Лихорадка от кошачьих царапин</t>
  </si>
  <si>
    <t>Бактериальные зоонозы неуточненные</t>
  </si>
  <si>
    <t>Сепсис, вызванный Erysipelothrix</t>
  </si>
  <si>
    <t>Другие формы эризипелоида</t>
  </si>
  <si>
    <t>Другие формы лептоспироза</t>
  </si>
  <si>
    <t>Эризипелоид неуточненный</t>
  </si>
  <si>
    <t>Острый милиарный туберкулез множественной локализации</t>
  </si>
  <si>
    <t>Туберкулез нервной системы неуточненный (G99.8*)</t>
  </si>
  <si>
    <t>Туберкулез нервной системы другой локализаций</t>
  </si>
  <si>
    <t>Туберкулезная периферическая лимфаденопатия</t>
  </si>
  <si>
    <t>Окулогландулярная туляремия</t>
  </si>
  <si>
    <t>Бруцеллез, вызванный Brucella canis</t>
  </si>
  <si>
    <t>Туберкулез других органов дыхания без упоминания о бактериологическом или гистологическом подтверждении</t>
  </si>
  <si>
    <t>Туберкулезный плеврит без упоминания о бактериологическом или гистологическом подтверждении</t>
  </si>
  <si>
    <t>Туберкулез легких без упоминания о бактериологическом или гистологическом подтверждении</t>
  </si>
  <si>
    <t>Туберкулез других уточненных органов</t>
  </si>
  <si>
    <t>Другие формы милиарного туберкулеза</t>
  </si>
  <si>
    <t>Менингеальная туберкулема (G07*)</t>
  </si>
  <si>
    <t>Легочная форма сибирской язвы</t>
  </si>
  <si>
    <t>Желудочно-кишечная туляремия</t>
  </si>
  <si>
    <t>Генерализованная туляремия</t>
  </si>
  <si>
    <t>Бруцеллез, вызванный Brucella abortus</t>
  </si>
  <si>
    <t>Бруцеллез, вызванный Brucella suis</t>
  </si>
  <si>
    <t>Другие формы туляремии</t>
  </si>
  <si>
    <t>Туляремия неуточненная</t>
  </si>
  <si>
    <t>Бруцеллез неуточненный</t>
  </si>
  <si>
    <t>Сибиреязвенный сепсис</t>
  </si>
  <si>
    <t>Сап и мелиоидоз</t>
  </si>
  <si>
    <t>Сибирская язва</t>
  </si>
  <si>
    <t>Грипп, вызванный определенным идентифицированным вирусом гриппа</t>
  </si>
  <si>
    <t>Лепра [болезнь Гансена]</t>
  </si>
  <si>
    <t>Синдром Уотерхауса-Фридериксена (E35.1*)</t>
  </si>
  <si>
    <t>Коклюш, вызванный Bordetella pertussis</t>
  </si>
  <si>
    <t>Другая дифтерия</t>
  </si>
  <si>
    <t>Дифтерия</t>
  </si>
  <si>
    <t>Коклюш</t>
  </si>
  <si>
    <t>Менингококковая болезнь сердца</t>
  </si>
  <si>
    <t>Хронический вирусный гепатит C</t>
  </si>
  <si>
    <t>Микоз ногтей</t>
  </si>
  <si>
    <t>Цитомегаловирусный мононуклеоз</t>
  </si>
  <si>
    <t>Менингококкемия неуточненная</t>
  </si>
  <si>
    <t>Другие формы листериоза</t>
  </si>
  <si>
    <t>Инфекции, вызванные другими микобактериями</t>
  </si>
  <si>
    <t>Менингококковая инфекция неуточненная</t>
  </si>
  <si>
    <t>Листериозная септицемия</t>
  </si>
  <si>
    <t>Кожный листериоз</t>
  </si>
  <si>
    <t>Сепсис, вызванный стрептококком группы D и энтерококком</t>
  </si>
  <si>
    <t>Септицемия, вызванная Streptococcus pneumoniae</t>
  </si>
  <si>
    <t>Септицемия, вызванная Haemophilus influenzae</t>
  </si>
  <si>
    <t>Стрептококковая септицемия неуточненная</t>
  </si>
  <si>
    <t>Диссеминированный криптококкоз</t>
  </si>
  <si>
    <t>Микоз кистей</t>
  </si>
  <si>
    <t>Рожа</t>
  </si>
  <si>
    <t>Стафилококковая инфекция неуточненной локализации</t>
  </si>
  <si>
    <t>Микоплазменная инфекция неуточненной локализации</t>
  </si>
  <si>
    <t>Ранний врожденный сифилис с симптомами</t>
  </si>
  <si>
    <t>Ранний врожденный сифилис неуточненный</t>
  </si>
  <si>
    <t>Ранний врожденный сифилис скрытый</t>
  </si>
  <si>
    <t>Врожденный сифилис неуточненный</t>
  </si>
  <si>
    <t>Поздний сифилис неуточненный</t>
  </si>
  <si>
    <t>Нейросифилис с симптомами</t>
  </si>
  <si>
    <t>Нейросифилис неуточненный</t>
  </si>
  <si>
    <t>Поздний врожденный сифилис неуточненный</t>
  </si>
  <si>
    <t>Первичный сифилис других локализаций</t>
  </si>
  <si>
    <t>Поздний врожденный сифилис скрытый</t>
  </si>
  <si>
    <t>Первичный сифилис анальной области</t>
  </si>
  <si>
    <t>Асимптомный нейросифилис</t>
  </si>
  <si>
    <t>Поздний сифилис скрытый</t>
  </si>
  <si>
    <t>Цистицеркоз других локализаций</t>
  </si>
  <si>
    <t>Другие хламидийные болезни, передающиеся половым путем</t>
  </si>
  <si>
    <t>Корь без осложнений</t>
  </si>
  <si>
    <t>Другие уточненные вирусные энцефалиты</t>
  </si>
  <si>
    <t>Сыпной тиф</t>
  </si>
  <si>
    <t>Другие и неуточненные формы сифилиса</t>
  </si>
  <si>
    <t>Гастроэнтерит и колит неуточненного происхождения</t>
  </si>
  <si>
    <t>Сыпной тиф неуточненный</t>
  </si>
  <si>
    <t>Другие инфекции, вызванные спирохетами</t>
  </si>
  <si>
    <t>Другие болезни, вызываемые хламидиями</t>
  </si>
  <si>
    <t>Спирохетозная инфекция неуточненная</t>
  </si>
  <si>
    <t>Рецидивирующий тиф [болезнь Брилла]</t>
  </si>
  <si>
    <t>Хламидийная инфекция неуточненная</t>
  </si>
  <si>
    <t>Лихорадка Ку</t>
  </si>
  <si>
    <t>Ульцерогландулярная туляремия</t>
  </si>
  <si>
    <t>Атипичные вирусные инфекции центральной нервной системы</t>
  </si>
  <si>
    <t>Пятнистая лихорадка, вызываемая Rickettsia rickettsii</t>
  </si>
  <si>
    <t>Пятнистая лихорадка, вызываемая Rickettsia siberica</t>
  </si>
  <si>
    <t>Пятнистая лихорадка, вызываемая Rickettsia conorii</t>
  </si>
  <si>
    <t>Пятнистая лихорадка [клещевые риккетсиозы]</t>
  </si>
  <si>
    <t>Вирусный менингит</t>
  </si>
  <si>
    <t>Подострый склерозирующий панэнцефалит</t>
  </si>
  <si>
    <t>Пятнистая лихорадка неуточненная</t>
  </si>
  <si>
    <t>Австралийский энцефалит</t>
  </si>
  <si>
    <t>Бешенство неуточненное</t>
  </si>
  <si>
    <t>Энцефалит Сент-Луис</t>
  </si>
  <si>
    <t>Комариный вирусный энцефалит неуточненный</t>
  </si>
  <si>
    <t>Другие комариные вирусные энцефалиты</t>
  </si>
  <si>
    <t>Другие клещевые вирусные энцефалиты</t>
  </si>
  <si>
    <t>Энтеровирусный энцефалит (G05.1*)</t>
  </si>
  <si>
    <t>Болезнь, вызванная вирусом Роцио</t>
  </si>
  <si>
    <t>Аденовирусный энцефалит (G05.1*)</t>
  </si>
  <si>
    <t>Японский энцефалит</t>
  </si>
  <si>
    <t>Кандидоз</t>
  </si>
  <si>
    <t>Энтеровирусная экзантематозная лихорадка [бостонская экзантема]</t>
  </si>
  <si>
    <t>Вирусный энцефалит неуточненный</t>
  </si>
  <si>
    <t>Вирусный менингит неуточненный</t>
  </si>
  <si>
    <t>Эпидемическое головокружение</t>
  </si>
  <si>
    <t>Лихорадка О'Ньонг-Ньонг</t>
  </si>
  <si>
    <t>Вирусная инфекция центральной нервной системы неуточненная</t>
  </si>
  <si>
    <t>Другая уточненная комариная вирусная лихорадка</t>
  </si>
  <si>
    <t>Комариная вирусная лихорадка неуточненная</t>
  </si>
  <si>
    <t>Болезнь, вызванная вирусом Чикунгунья</t>
  </si>
  <si>
    <t>Лихорадка Рифт-Валли [долины Рифт]</t>
  </si>
  <si>
    <t>Венесуэльская лошадиная лихорадка</t>
  </si>
  <si>
    <t>Желтая лихорадка неуточненная</t>
  </si>
  <si>
    <t>Городская желтая лихорадка</t>
  </si>
  <si>
    <t>Кокцидиоидомикоз</t>
  </si>
  <si>
    <t>Лесная желтая лихорадка</t>
  </si>
  <si>
    <t>Москитная лихорадка</t>
  </si>
  <si>
    <t>Вирусная лихорадка, передаваемая членистоногими, неуточненная</t>
  </si>
  <si>
    <t>Инфекции, вызванные вирусом обезьяньей оспы</t>
  </si>
  <si>
    <t>Опоясывающий лишай с менингитом (G02.0*)</t>
  </si>
  <si>
    <t>Корь, осложненная энцефалитом (G05.1*)</t>
  </si>
  <si>
    <t>Опоясывающий лишай [herpes zoster]</t>
  </si>
  <si>
    <t>Болезнь, вызванная вирусом Оропуш</t>
  </si>
  <si>
    <t>Крымская геморрагическая лихорадка (вызванная вирусом Конго)</t>
  </si>
  <si>
    <t>Кьясанурская лесная болезнь</t>
  </si>
  <si>
    <t>Лихорадка Ласса</t>
  </si>
  <si>
    <t>Геморрагическая лихорадка с почечным синдромом</t>
  </si>
  <si>
    <t>Корь, осложненная менингитом (G02.0*)</t>
  </si>
  <si>
    <t>Болезнь, вызванная вирусом Марбург</t>
  </si>
  <si>
    <t>Краснуха с другими осложнениями</t>
  </si>
  <si>
    <t>Гепатит A без печеночной комы</t>
  </si>
  <si>
    <t>Гепатит A с печеночной комой</t>
  </si>
  <si>
    <t>Краснуха без осложнений</t>
  </si>
  <si>
    <t>Острая дельта(супер)-инфекция вирусоносителя гепатита B</t>
  </si>
  <si>
    <t>Острый гепатит B без дельта-агента и без печеночной комы</t>
  </si>
  <si>
    <t>Острый гепатит B без дельта-агента с печеночной комой</t>
  </si>
  <si>
    <t>Инфекции, вызванные вирусом герпеса [herpes simplex]</t>
  </si>
  <si>
    <t>Вирусная геморрагическая лихорадка неуточненная</t>
  </si>
  <si>
    <t>Другие уточненные острые вирусные гепатиты</t>
  </si>
  <si>
    <t>Краснуха с неврологическими осложнениями</t>
  </si>
  <si>
    <t>Другие стрептококковые септицемии</t>
  </si>
  <si>
    <t>Другие уточненные риккетсиозы</t>
  </si>
  <si>
    <t>Восточный лошадиный энцефалит</t>
  </si>
  <si>
    <t>Корь с другими осложнениями</t>
  </si>
  <si>
    <t>Контагиозный моллюск</t>
  </si>
  <si>
    <t>Корь, осложненная средним отитом (H67.1*)</t>
  </si>
  <si>
    <t>Корь, осложненная пневмонией (J17.1*)</t>
  </si>
  <si>
    <t>Экзантема внезапная (шестая болезнь)</t>
  </si>
  <si>
    <t>Эритема инфекционная (пятая болезнь)</t>
  </si>
  <si>
    <t>Корь с кишечными осложнениями</t>
  </si>
  <si>
    <t>Вирусный гепатит неуточненный</t>
  </si>
  <si>
    <t>Неуточненный вирусный гепатит без печеночной комы</t>
  </si>
  <si>
    <t>Неуточненный вирусный гепатит с печеночной комой</t>
  </si>
  <si>
    <t>Эпидемическая миалгия</t>
  </si>
  <si>
    <t>Паротитный энцефалит (G05.1*)</t>
  </si>
  <si>
    <t>Хронический вирусный гепатит неуточненный</t>
  </si>
  <si>
    <t>Туберкулез кишечника, брюшины и брыжеечных лимфатических узлов</t>
  </si>
  <si>
    <t>Болезнь, вызванная вирусом иммунодефицита человека [ВИЧ], проявляющаяся в виде других состояний</t>
  </si>
  <si>
    <t>Паротитный орхит (N51.1*)</t>
  </si>
  <si>
    <t>Носительство возбудителя вирусного гепатита</t>
  </si>
  <si>
    <t>Эпидемический паротит с другими осложнениями</t>
  </si>
  <si>
    <t>Цитомегаловирусная болезнь неуточненная</t>
  </si>
  <si>
    <t>Другой инфекционный мононуклеоз</t>
  </si>
  <si>
    <t>Паротитный панкреатит (K87.1*)</t>
  </si>
  <si>
    <t>Болезнь, вызванная вирусом иммунодефицита человека [ВИЧ], неуточненная</t>
  </si>
  <si>
    <t>Цитомегаловирусный панкреатит (K87.1*)</t>
  </si>
  <si>
    <t>Цитомегаловирусный гепатит (K77.0*)</t>
  </si>
  <si>
    <t>Эпидемический паротит неосложненный</t>
  </si>
  <si>
    <t>Другие цитомегаловирусные болезни</t>
  </si>
  <si>
    <t>Вирусный конъюнктивит</t>
  </si>
  <si>
    <t>Коронавирусная инфекция неуточненная, кроме вызванной COVID-19</t>
  </si>
  <si>
    <t>Другие вирусные болезни, не классифицированные в других рубриках</t>
  </si>
  <si>
    <t>Вирусная инфекция неуточненной локализации</t>
  </si>
  <si>
    <t>Инфекционный мононуклеоз неуточненный</t>
  </si>
  <si>
    <t>Вирусная инфекция неуточненная</t>
  </si>
  <si>
    <t>Дерматофития неуточненная</t>
  </si>
  <si>
    <t>Микоз бороды и головы</t>
  </si>
  <si>
    <t>Эпидермофития паховая</t>
  </si>
  <si>
    <t>Аскаридоз с другими осложнениями</t>
  </si>
  <si>
    <t>Болезнь Шагаса</t>
  </si>
  <si>
    <t>Миозит</t>
  </si>
  <si>
    <t>Малярия, вызванная Plasmodium falciparum, неуточненная</t>
  </si>
  <si>
    <t>Микоз неуточненный</t>
  </si>
  <si>
    <t>Малярия, вызванная Plasmodium malariae, без осложнений</t>
  </si>
  <si>
    <t>Другие виды тяжелой и осложненной малярии, вызванной Plasmodium falciparum</t>
  </si>
  <si>
    <t>Малярия, вызванная Plasmodium vivax, осложненная разрывом селезенки</t>
  </si>
  <si>
    <t>Другие виды паразитологически подтвержденной малярии</t>
  </si>
  <si>
    <t>Малярия, вызванная Plasmodium vivax, без осложнений</t>
  </si>
  <si>
    <t>Малярия, вызванная Plasmodium malariae</t>
  </si>
  <si>
    <t>Малярия, вызванная плазмодиями обезьян</t>
  </si>
  <si>
    <t>Легочный токсоплазмоз (J17.3*)</t>
  </si>
  <si>
    <t>Диплегия верхних конечностей</t>
  </si>
  <si>
    <t>Гнатостомоз</t>
  </si>
  <si>
    <t>Эпидемический возвратный тиф</t>
  </si>
  <si>
    <t>Африканский трипаносомоз</t>
  </si>
  <si>
    <t>Родезийский трипаносомоз</t>
  </si>
  <si>
    <t>Педикулез неуточненный</t>
  </si>
  <si>
    <t>Инвазии, вызванные другими двуустками</t>
  </si>
  <si>
    <t>Острая форма болезни Шагаса без поражения сердца</t>
  </si>
  <si>
    <t>Токсоплазмозный менингоэнцефалит (G05.2*)</t>
  </si>
  <si>
    <t>Токсоплазмоз с поражением других органов</t>
  </si>
  <si>
    <t>Африканский трипаносомоз неуточненный</t>
  </si>
  <si>
    <t>Токсоплазмозный гепатит (K77.0*)</t>
  </si>
  <si>
    <t>Шистосомоз, вызванный Schistosoma mansoni [кишечный шистосомоз]</t>
  </si>
  <si>
    <t>Инвазия двуустками неуточненная</t>
  </si>
  <si>
    <t>Инвазия печени, вызванная Echinococcus granulosus</t>
  </si>
  <si>
    <t>Шистосомоз [бильгарциоз]</t>
  </si>
  <si>
    <t>Шистосомоз неуточненный</t>
  </si>
  <si>
    <t>Церкариальный дерматит</t>
  </si>
  <si>
    <t>Шистосомоз, вызванный Schistosoma japonicum</t>
  </si>
  <si>
    <t>Другие уточненные протозойные болезни</t>
  </si>
  <si>
    <t>Протозойная болезнь неуточненная</t>
  </si>
  <si>
    <t>Другие трематодозы</t>
  </si>
  <si>
    <t>Фасциолопсидоз</t>
  </si>
  <si>
    <t>Акантамебиаз</t>
  </si>
  <si>
    <t>Дикроцелиоз</t>
  </si>
  <si>
    <t>Дифиллоботриоз и спарганоз</t>
  </si>
  <si>
    <t>Цистицеркоз неуточненный</t>
  </si>
  <si>
    <t>Инвазия, вызванная Taenia solium</t>
  </si>
  <si>
    <t>Тениоз неуточненный</t>
  </si>
  <si>
    <t>Цистицеркоз глаза</t>
  </si>
  <si>
    <t>Инвазия, вызванная Echinococcus granulosus, неуточненная</t>
  </si>
  <si>
    <t>Спарганоз</t>
  </si>
  <si>
    <t>Инвазия другой локализации и множественный эхинококкоз, вызванный Echinococcus granulosus</t>
  </si>
  <si>
    <t>Инвазия печени, вызванная Echinococcus multilocularis</t>
  </si>
  <si>
    <t>Инвазия легкого, вызванная Echinococcus granulosus</t>
  </si>
  <si>
    <t>Инвазия кости, вызванная Echinococcus granulosus</t>
  </si>
  <si>
    <t>Эхинококкоз других органов и неуточненный</t>
  </si>
  <si>
    <t>Цистицеркоз центральной нервной системы</t>
  </si>
  <si>
    <t>Другие инвазии, вызванные цестодами</t>
  </si>
  <si>
    <t>Диссеминированный стронгилоидоз</t>
  </si>
  <si>
    <t>Комариный вирусный энцефалит</t>
  </si>
  <si>
    <t>Западный лошадиный энцефалит</t>
  </si>
  <si>
    <t>Филяриатоз, вызванный Brugia malayi</t>
  </si>
  <si>
    <t>Аскаридоз с кишечными осложнениями</t>
  </si>
  <si>
    <t>Другие анкилостомидозы</t>
  </si>
  <si>
    <t>Аскаридоз неуточненный</t>
  </si>
  <si>
    <t>Другие гельминтозы</t>
  </si>
  <si>
    <t>Анкилостомоз</t>
  </si>
  <si>
    <t>Анизакиоз</t>
  </si>
  <si>
    <t>Кишечный ангиостронгилоидоз</t>
  </si>
  <si>
    <t>Педикулез, вызванный Pediculus humanus corporis</t>
  </si>
  <si>
    <t>Кишечные гельминтозы смешанной этиологии</t>
  </si>
  <si>
    <t>Другие уточненные кишечные гельминтозы</t>
  </si>
  <si>
    <t>Кишечный капилляриоз</t>
  </si>
  <si>
    <t>Острый фарингит неуточненный</t>
  </si>
  <si>
    <t>Миаз другой локализации</t>
  </si>
  <si>
    <t>Носоглоточный миаз</t>
  </si>
  <si>
    <t>Паразитарная болезнь неуточненная</t>
  </si>
  <si>
    <t>Миаз неуточненный</t>
  </si>
  <si>
    <t>Другие инфестации</t>
  </si>
  <si>
    <t>Другой акариаз</t>
  </si>
  <si>
    <t>Хронический вирусный гепатит</t>
  </si>
  <si>
    <t>Паротитный менингит (G02.0*)</t>
  </si>
  <si>
    <t>Другие формы сибирской язвы</t>
  </si>
  <si>
    <t>Вирусные агенты как причина болезней, классифицированных в других рубриках</t>
  </si>
  <si>
    <t>Энтеровирусы как причина болезней, классифицированных в других рубриках</t>
  </si>
  <si>
    <t>Расхождение швов промежности</t>
  </si>
  <si>
    <t>Поражение седалищного нерва</t>
  </si>
  <si>
    <t>Поражения тройничного нерва</t>
  </si>
  <si>
    <t>Сибирская язва неуточненная</t>
  </si>
  <si>
    <t>Отравление другими опиоидами</t>
  </si>
  <si>
    <t>Хроническая менингококкемия</t>
  </si>
  <si>
    <t>Болезнь Крейтцфельдта-Якоба</t>
  </si>
  <si>
    <t>Анкилостомидоз неуточненный</t>
  </si>
  <si>
    <t>Малярия, вызванная Plasmodium malariae, с другими осложнениями</t>
  </si>
  <si>
    <t>Отравление бензодиазепинами</t>
  </si>
  <si>
    <t>Другие пятнистые лихорадки</t>
  </si>
  <si>
    <t>Токсоплазмозная окулопатия</t>
  </si>
  <si>
    <t>Стронгилоидоз неуточненный</t>
  </si>
  <si>
    <t>Денге</t>
  </si>
  <si>
    <t>Парагонимоз</t>
  </si>
  <si>
    <t>Вирусный энцефалит, передаваемый членистоногими, неуточненный</t>
  </si>
  <si>
    <t>Другие уточненные местные инфекции кожи и подкожной клетчатки</t>
  </si>
  <si>
    <t>Синдром конского хвоста</t>
  </si>
  <si>
    <t>Токсоплазмоз неуточненный</t>
  </si>
  <si>
    <t>Гемиплегия неуточненная</t>
  </si>
  <si>
    <t>Туберкулез других органов</t>
  </si>
  <si>
    <t>Стрептококковый фарингит</t>
  </si>
  <si>
    <t>Лихорадка Западного Нила</t>
  </si>
  <si>
    <t>Сифилис неуточненный</t>
  </si>
  <si>
    <t>Пневмококковый менингит</t>
  </si>
  <si>
    <t>Моноплегия неуточненная</t>
  </si>
  <si>
    <t>Отравление антипсихотическими и нейролептическими препаратами</t>
  </si>
  <si>
    <t>Инфекционный перикардит</t>
  </si>
  <si>
    <t>Пузырчатка неуточненная</t>
  </si>
  <si>
    <t>Гамбийский трипаносомоз</t>
  </si>
  <si>
    <t>Лейшманиоз неуточненный</t>
  </si>
  <si>
    <t>Последствия туберкулеза</t>
  </si>
  <si>
    <t>Паратиф A</t>
  </si>
  <si>
    <t>Листериоз неуточненный</t>
  </si>
  <si>
    <t>Пневмония неуточненная</t>
  </si>
  <si>
    <t>Стрептококковая септицемия</t>
  </si>
  <si>
    <t>Кишечный стронгилоидоз</t>
  </si>
  <si>
    <t>Брюшной тиф</t>
  </si>
  <si>
    <t>Гонококковая инфекция</t>
  </si>
  <si>
    <t>Дисплазия шейки матки</t>
  </si>
  <si>
    <t>Амебиаз неуточненный</t>
  </si>
  <si>
    <t>Кожный стронгилоидоз</t>
  </si>
  <si>
    <t>Гриппозный менингит</t>
  </si>
  <si>
    <t>Городское бешенство</t>
  </si>
  <si>
    <t>Другие формы чумы</t>
  </si>
  <si>
    <t>Инвазия, вызванная Echinococcus multilocularis, неуточненная</t>
  </si>
  <si>
    <t>Острый бронхит</t>
  </si>
  <si>
    <t>Септическая чума</t>
  </si>
  <si>
    <t>Острый гепатит B</t>
  </si>
  <si>
    <t>Острый гепатит C</t>
  </si>
  <si>
    <t>Острый гепатит E</t>
  </si>
  <si>
    <t>Бешенство</t>
  </si>
  <si>
    <t>Дифтерия глотки</t>
  </si>
  <si>
    <t>Кожный миаз</t>
  </si>
  <si>
    <t>Паратиф C</t>
  </si>
  <si>
    <t>Аскаридоз</t>
  </si>
  <si>
    <t>Гемиплегия</t>
  </si>
  <si>
    <t>Ботулизм</t>
  </si>
  <si>
    <t>Трахома</t>
  </si>
  <si>
    <t>Другие порфирии</t>
  </si>
  <si>
    <t>Нарушения обмена порфирина и билирубина</t>
  </si>
  <si>
    <t>Цистит</t>
  </si>
  <si>
    <t>Малярия, вызванная Plasmodium vivax, с другими осложнениями</t>
  </si>
  <si>
    <t>Другие мононевропатии</t>
  </si>
  <si>
    <t>Болезнь Рефсума</t>
  </si>
  <si>
    <t>Энтерогеморрагическая инфекция, вызванная Escherichia coli</t>
  </si>
  <si>
    <t>Эпидемический вшивый тиф, вызываемый Rickettsia prowazekii</t>
  </si>
  <si>
    <t>Наблюдение при подозрении на другие болезни или состояния</t>
  </si>
  <si>
    <t>Доброкачественное новообразование оболочек спинного мозга</t>
  </si>
  <si>
    <t>Менингит неуточненный</t>
  </si>
  <si>
    <t>Поздний врожденный нейросифилис [ювенильный нейросифилис]</t>
  </si>
  <si>
    <t>Менингит, обусловленный другими и неуточненными причинами</t>
  </si>
  <si>
    <t>Грипп с пневмонией, вирус гриппа идентифицирован</t>
  </si>
  <si>
    <t>Бактериальный менингит, не классифицированный в других рубриках</t>
  </si>
  <si>
    <t>Центральный понтинный миелинолиз</t>
  </si>
  <si>
    <t>Энцефалит, миелит или энцефаломиелит неуточненный</t>
  </si>
  <si>
    <t>Другой энцефалит, миелит и энцефаломиелит</t>
  </si>
  <si>
    <t>Внутрипозвоночный абсцесс и гранулема</t>
  </si>
  <si>
    <t>Острый диссеминированный энцефалит</t>
  </si>
  <si>
    <t>Бактериальный менингоэнцефалит и менингомиелит, не классифицированный в других рубриках</t>
  </si>
  <si>
    <t>Последствия воспалительных болезней центральной нервной системы</t>
  </si>
  <si>
    <t>Другая уточненная форма острой диссеминированной демиелинизации</t>
  </si>
  <si>
    <t>Рассеянный склероз</t>
  </si>
  <si>
    <t>Диффузный склероз</t>
  </si>
  <si>
    <t>Другие демиелинизирующие болезни центральной нервной системы</t>
  </si>
  <si>
    <t>Другая форма острой диссеминированной демиелинизации</t>
  </si>
  <si>
    <t>Острый и подострый геморрагический лейкоэнцефалит [болезнь Харста]</t>
  </si>
  <si>
    <t>Центральная демиелинизация мозолистого тела</t>
  </si>
  <si>
    <t>Оптиконевромиелит [болезнь Девика]</t>
  </si>
  <si>
    <t>Острый поперечный миелит при демиелинизирующей болезни центральной нервной системы</t>
  </si>
  <si>
    <t>Другие уточненные демиелинизирующие болезни центральной нервной системы</t>
  </si>
  <si>
    <t>Другие поражения срединного нерва</t>
  </si>
  <si>
    <t>Поражения плечевого сплетения</t>
  </si>
  <si>
    <t>Поражения нервных корешков и сплетений</t>
  </si>
  <si>
    <t>Невралгическая амиотрофия</t>
  </si>
  <si>
    <t>Синдром запястного канала</t>
  </si>
  <si>
    <t>Другие поражения нервных корешков и сплетений</t>
  </si>
  <si>
    <t>Поражения пояснично-крестцового сплетения</t>
  </si>
  <si>
    <t>Синдром фантома конечности без боли</t>
  </si>
  <si>
    <t>Синдром фантома конечности с болью</t>
  </si>
  <si>
    <t>Поражения пояснично-крестцовых корешков, не классифицированные в других рубриках</t>
  </si>
  <si>
    <t>Лекарственная полиневропатия</t>
  </si>
  <si>
    <t>Поражения грудных корешков, не классифицированные в других рубриках</t>
  </si>
  <si>
    <t>Поражения шейных корешков, не классифицированные в других рубриках</t>
  </si>
  <si>
    <t>Синдром предплюсневого канала</t>
  </si>
  <si>
    <t>Поражение подошвенного нерва</t>
  </si>
  <si>
    <t>Поражение бедренного нерва</t>
  </si>
  <si>
    <t>Поражение локтевого нерва</t>
  </si>
  <si>
    <t>Поражение лучевого нерва</t>
  </si>
  <si>
    <t>Мералгия парестетическая</t>
  </si>
  <si>
    <t>Другие мононевропатии верхней конечности</t>
  </si>
  <si>
    <t>Поражение срединного подколенного нерва</t>
  </si>
  <si>
    <t>Другие мононевралгии нижней конечности</t>
  </si>
  <si>
    <t>Поражение бокового подколенного нерва</t>
  </si>
  <si>
    <t>Множественный мононеврит</t>
  </si>
  <si>
    <t>Воспалительная полиневропатия</t>
  </si>
  <si>
    <t>Наследственная и идиопатическая невропатия неуточненная</t>
  </si>
  <si>
    <t>Другие наследственные и идиопатические невропатии</t>
  </si>
  <si>
    <t>Мононевропатия неуточненная</t>
  </si>
  <si>
    <t>Алкогольная полиневропатия</t>
  </si>
  <si>
    <t>Параплегия и тетраплегия</t>
  </si>
  <si>
    <t>Сывороточная невропатия</t>
  </si>
  <si>
    <t>Невропатия в сочетании с наследственной атаксией</t>
  </si>
  <si>
    <t>Наследственная и идиопатическая невропатия</t>
  </si>
  <si>
    <t>Воспалительная полиневропатия неуточненная</t>
  </si>
  <si>
    <t>Другие уточненные виды мононевропатии</t>
  </si>
  <si>
    <t>Другие воспалительные полиневропатии</t>
  </si>
  <si>
    <t>Полиневропатия неуточненная</t>
  </si>
  <si>
    <t>Другие расстройства периферической нервной системы</t>
  </si>
  <si>
    <t>Другие уточненные полиневропатии</t>
  </si>
  <si>
    <t>Другие уточненные миопатии</t>
  </si>
  <si>
    <t>Другие миопатии</t>
  </si>
  <si>
    <t>Острый милиарный туберкулез одной уточненной локализации</t>
  </si>
  <si>
    <t>Моноплегия верхней конечности</t>
  </si>
  <si>
    <t>Тетраплегия неуточненная</t>
  </si>
  <si>
    <t>Вялая тетраплегия</t>
  </si>
  <si>
    <t>Острый гнойный средний отит</t>
  </si>
  <si>
    <t>Холера, вызванная холерным вибрионом 01, биовар cholerae</t>
  </si>
  <si>
    <t>Гнойный и неуточненный средний отит</t>
  </si>
  <si>
    <t>Острый тонзиллит</t>
  </si>
  <si>
    <t>Острый назофарингит [насморк]</t>
  </si>
  <si>
    <t>Острый перикардит</t>
  </si>
  <si>
    <t>Туберкулез легких, подтвержденный неуточненными методами</t>
  </si>
  <si>
    <t>Ангиостронгилоидоз, вызванный Parastrongylus cantonensis</t>
  </si>
  <si>
    <t>Острый бронхит неуточненный</t>
  </si>
  <si>
    <t>Острый бронхиолит</t>
  </si>
  <si>
    <t>Флебит и тромбофлебит</t>
  </si>
  <si>
    <t>Пневмония без уточнения возбудителя</t>
  </si>
  <si>
    <t>Флебит и тромбофлебит других локализаций</t>
  </si>
  <si>
    <t>Пневмония, вызванная другими грамотрицательными бактериями</t>
  </si>
  <si>
    <t>Грипп, вызванный идентифицированным вирусом гриппа</t>
  </si>
  <si>
    <t>Грипп, вирус не идентифицирован</t>
  </si>
  <si>
    <t>Грипп с другими респираторными проявлениями, сезонный вирус гриппа идентифицирован</t>
  </si>
  <si>
    <t>Грипп с пневмонией, вирус не идентифицирован</t>
  </si>
  <si>
    <t>Другие острые инфекции верхних дыхательных путей множественной локализации</t>
  </si>
  <si>
    <t>Грипп с другими проявлениями, сезонный вирус гриппа идентифицирован</t>
  </si>
  <si>
    <t>Вирусная пневмония неуточненная</t>
  </si>
  <si>
    <t>Вирусная пневмония, не классифицированная в других рубриках</t>
  </si>
  <si>
    <t>Другие бактериальные пневмонии</t>
  </si>
  <si>
    <t>Аденовирусная пневмония</t>
  </si>
  <si>
    <t>Пневмония, вызванная метапневмовирусом человека</t>
  </si>
  <si>
    <t>Грипп с другими респираторными проявлениями, вирус не идентифицирован</t>
  </si>
  <si>
    <t>Пневмония, вызванная респираторным синцитиальным вирусом</t>
  </si>
  <si>
    <t>Грипп с другими проявлениями, вирус не идентифицирован</t>
  </si>
  <si>
    <t>Пневмония при паразитарных болезнях</t>
  </si>
  <si>
    <t>Пневмония, вызванная стрептококком группы В</t>
  </si>
  <si>
    <t>Пневмония, вызванная Escherichia coli</t>
  </si>
  <si>
    <t>Бактериальная пневмония неуточненная</t>
  </si>
  <si>
    <t>Долевая пневмония неуточненная</t>
  </si>
  <si>
    <t>Пневмония при болезнях, классифицированных в других рубриках</t>
  </si>
  <si>
    <t>Бронхопневмония неуточненная</t>
  </si>
  <si>
    <t>Пневмония при микозах</t>
  </si>
  <si>
    <t>Пневмония при вирусных болезнях, классифицированных в других рубриках</t>
  </si>
  <si>
    <t>Гипостатическая пневмония неуточненная</t>
  </si>
  <si>
    <t>Другие интерстициальные легочные болезни</t>
  </si>
  <si>
    <t>Интерстициальная легочная болезнь неуточненная</t>
  </si>
  <si>
    <t>Абсцесс легкого и средостения</t>
  </si>
  <si>
    <t>Другие формы позднего врожденного сифилиса с симптомами</t>
  </si>
  <si>
    <t>Полиневропатия, вызванная другими токсичными веществами</t>
  </si>
  <si>
    <t>Функциональное нарушение кишечника неуточненное</t>
  </si>
  <si>
    <t>Аноректальный абсцесс</t>
  </si>
  <si>
    <t>Острый перитонит</t>
  </si>
  <si>
    <t>Билиарный цирроз неуточненный</t>
  </si>
  <si>
    <t>Первичный билиарный цирроз</t>
  </si>
  <si>
    <t>Вторичный билиарный цирроз</t>
  </si>
  <si>
    <t>Флегмона</t>
  </si>
  <si>
    <t>Пузырчатка [пемфигус]</t>
  </si>
  <si>
    <t>Местная инфекция кожи и подкожной клетчатки неуточненная</t>
  </si>
  <si>
    <t>Другие местные инфекции кожи и подкожной клетчатки</t>
  </si>
  <si>
    <t>Другие бактериальные инфекции неуточненной локализации</t>
  </si>
  <si>
    <t>Внутричерепной и внутрипозвоночный абсцесс и гранулема</t>
  </si>
  <si>
    <t>Острый цистит</t>
  </si>
  <si>
    <t>Уретрит и уретральный синдром</t>
  </si>
  <si>
    <t>Уретральный абсцесс</t>
  </si>
  <si>
    <t>Инфекция мочевыводящих путей без установленной локализации</t>
  </si>
  <si>
    <t>Менингит, вызванный другими уточненными возбудителями</t>
  </si>
  <si>
    <t>Параметрит и тазовый целлюлит неуточненные</t>
  </si>
  <si>
    <t>Послеродовой сепсис</t>
  </si>
  <si>
    <t>Пищевое отравление, вызванное Vibrio parahaemolyticus</t>
  </si>
  <si>
    <t>Инфекция, связанная с искусственным оплодотворением</t>
  </si>
  <si>
    <t>Другие инфекции во время родов</t>
  </si>
  <si>
    <t>Малярия, вызванная Plasmodium malariae, с нефропатией</t>
  </si>
  <si>
    <t>Неудачный медицинский аборт, осложнившийся инфекцией половых путей и тазовых органов</t>
  </si>
  <si>
    <t>Болезнь легионеров без пневмонии [лихорадка Понтиак]</t>
  </si>
  <si>
    <t>Скрытый сифилис, неуточненный как ранний или поздний</t>
  </si>
  <si>
    <t>Поражение центральной нервной системы при родовой травме неуточненное</t>
  </si>
  <si>
    <t>Острая диссеминированная демиелинизация неуточненная</t>
  </si>
  <si>
    <t>Другие кишечные инфекции, вызванные Escherichia coli</t>
  </si>
  <si>
    <t>Пятнистая лихорадка, вызываемая Rickettsia australis</t>
  </si>
  <si>
    <t>Неонатальная инфекция мочевых путей</t>
  </si>
  <si>
    <t>Другие уточненные вирусные геморрагические лихорадки</t>
  </si>
  <si>
    <t>Врожденная пневмония неуточненная</t>
  </si>
  <si>
    <t>Другие осложнения родов и родоразрешения, не классифицированные в других рубриках</t>
  </si>
  <si>
    <t>Врожденный токсоплазмоз</t>
  </si>
  <si>
    <t>Другие послеродовые инфекции</t>
  </si>
  <si>
    <t>Другие инфекции мочеполовых путей после родов</t>
  </si>
  <si>
    <t>Другие инфекции половых путей после родов</t>
  </si>
  <si>
    <t>Другие уточненные послеродовые инфекции</t>
  </si>
  <si>
    <t>Инфекция хирургической акушерской раны</t>
  </si>
  <si>
    <t>Инфекция мочевых путей после родов</t>
  </si>
  <si>
    <t>Другие невоспалительные болезни вульвы и промежности</t>
  </si>
  <si>
    <t>Осложнения в послеродовом периоде, не классифицированные в других рубриках</t>
  </si>
  <si>
    <t>Инфекции соска, связанные с деторождением</t>
  </si>
  <si>
    <t>Расхождение швов после кесарева сечения</t>
  </si>
  <si>
    <t>Другие случаи недоношенности</t>
  </si>
  <si>
    <t>Внутриутробная гипоксия</t>
  </si>
  <si>
    <t>Синдром дыхательного расстройства у новорожденного</t>
  </si>
  <si>
    <t>Врожденная пневмония</t>
  </si>
  <si>
    <t>Врожденная пневмония, вызванная другими бактериальными агентами</t>
  </si>
  <si>
    <t>Врожденная пневмония, вызванная стафилококком</t>
  </si>
  <si>
    <t>G54.9</t>
  </si>
  <si>
    <t>P35.0</t>
  </si>
  <si>
    <t>P36.8</t>
  </si>
  <si>
    <t>P39.9</t>
  </si>
  <si>
    <t>P37.9</t>
  </si>
  <si>
    <t>P37</t>
  </si>
  <si>
    <t>P39</t>
  </si>
  <si>
    <t>P37.8</t>
  </si>
  <si>
    <t>P39.1</t>
  </si>
  <si>
    <t>P37.2</t>
  </si>
  <si>
    <t>P39.4</t>
  </si>
  <si>
    <t>P39.0</t>
  </si>
  <si>
    <t>B05</t>
  </si>
  <si>
    <t>O91</t>
  </si>
  <si>
    <t>P55</t>
  </si>
  <si>
    <t>P77</t>
  </si>
  <si>
    <t>P95</t>
  </si>
  <si>
    <t>A52.0</t>
  </si>
  <si>
    <t>A54.3</t>
  </si>
  <si>
    <t>T57</t>
  </si>
  <si>
    <t>T65</t>
  </si>
  <si>
    <t>B60.2</t>
  </si>
  <si>
    <t>A05.8</t>
  </si>
  <si>
    <t>R29</t>
  </si>
  <si>
    <t>B27.0</t>
  </si>
  <si>
    <t>A01.2</t>
  </si>
  <si>
    <t>O91.1</t>
  </si>
  <si>
    <t>R76</t>
  </si>
  <si>
    <t>B08.4</t>
  </si>
  <si>
    <t>A50.3</t>
  </si>
  <si>
    <t>A20.9</t>
  </si>
  <si>
    <t>B18.1</t>
  </si>
  <si>
    <t>S24.1</t>
  </si>
  <si>
    <t>B35.3</t>
  </si>
  <si>
    <t>P36.9</t>
  </si>
  <si>
    <t>A49</t>
  </si>
  <si>
    <t>B18.0</t>
  </si>
  <si>
    <t>A08.1</t>
  </si>
  <si>
    <t>S74</t>
  </si>
  <si>
    <t>S74.0</t>
  </si>
  <si>
    <t>S74.8</t>
  </si>
  <si>
    <t>S74.9</t>
  </si>
  <si>
    <t>S74.1</t>
  </si>
  <si>
    <t>S24</t>
  </si>
  <si>
    <t>S34.4</t>
  </si>
  <si>
    <t>A51</t>
  </si>
  <si>
    <t>B71.1</t>
  </si>
  <si>
    <t>G56.9</t>
  </si>
  <si>
    <t>T51.1</t>
  </si>
  <si>
    <t>A08</t>
  </si>
  <si>
    <t>R50</t>
  </si>
  <si>
    <t>G57.9</t>
  </si>
  <si>
    <t>Y58.1</t>
  </si>
  <si>
    <t>Y58.6</t>
  </si>
  <si>
    <t>Y58.8</t>
  </si>
  <si>
    <t>Y58.9</t>
  </si>
  <si>
    <t>Y59.3</t>
  </si>
  <si>
    <t>Y59.9</t>
  </si>
  <si>
    <t>K52</t>
  </si>
  <si>
    <t>T78.3</t>
  </si>
  <si>
    <t>T78.2</t>
  </si>
  <si>
    <t>A37.9</t>
  </si>
  <si>
    <t>T88.0</t>
  </si>
  <si>
    <t>T85.7</t>
  </si>
  <si>
    <t>T87.4</t>
  </si>
  <si>
    <t>T87</t>
  </si>
  <si>
    <t>B60.0</t>
  </si>
  <si>
    <t>A04.7</t>
  </si>
  <si>
    <t>A02.8</t>
  </si>
  <si>
    <t>A37.1</t>
  </si>
  <si>
    <t>J15.0</t>
  </si>
  <si>
    <t>J15.7</t>
  </si>
  <si>
    <t>B74.0</t>
  </si>
  <si>
    <t>G60.3</t>
  </si>
  <si>
    <t>B02.8</t>
  </si>
  <si>
    <t>A23.0</t>
  </si>
  <si>
    <t>A32.1</t>
  </si>
  <si>
    <t>A40.0</t>
  </si>
  <si>
    <t>A40.1</t>
  </si>
  <si>
    <t>A75.3</t>
  </si>
  <si>
    <t>A84.1</t>
  </si>
  <si>
    <t>A84.9</t>
  </si>
  <si>
    <t>J18.8</t>
  </si>
  <si>
    <t>A22.2</t>
  </si>
  <si>
    <t>A70</t>
  </si>
  <si>
    <t>A96</t>
  </si>
  <si>
    <t>B25.0</t>
  </si>
  <si>
    <t>A03.2</t>
  </si>
  <si>
    <t>A27.0</t>
  </si>
  <si>
    <t>B08.5</t>
  </si>
  <si>
    <t>A03.3</t>
  </si>
  <si>
    <t>B01.0</t>
  </si>
  <si>
    <t>B01.2</t>
  </si>
  <si>
    <t>K74.6</t>
  </si>
  <si>
    <t>P36</t>
  </si>
  <si>
    <t>B74.2</t>
  </si>
  <si>
    <t>A51.0</t>
  </si>
  <si>
    <t>A52.7</t>
  </si>
  <si>
    <t>A51.4</t>
  </si>
  <si>
    <t>A75.2</t>
  </si>
  <si>
    <t>A98.1</t>
  </si>
  <si>
    <t>A98.4</t>
  </si>
  <si>
    <t>Y58.0</t>
  </si>
  <si>
    <t>B55</t>
  </si>
  <si>
    <t>Y58.3</t>
  </si>
  <si>
    <t>Y58</t>
  </si>
  <si>
    <t>Y58.2</t>
  </si>
  <si>
    <t>Y58.4</t>
  </si>
  <si>
    <t>Y58.5</t>
  </si>
  <si>
    <t>Y59</t>
  </si>
  <si>
    <t>Y59.0</t>
  </si>
  <si>
    <t>Y59.1</t>
  </si>
  <si>
    <t>Y59.2</t>
  </si>
  <si>
    <t>Y59.8</t>
  </si>
  <si>
    <t>M60.0</t>
  </si>
  <si>
    <t>Z22.8</t>
  </si>
  <si>
    <t>Z13.9</t>
  </si>
  <si>
    <t>Z20</t>
  </si>
  <si>
    <t>Z20.3</t>
  </si>
  <si>
    <t>Z22</t>
  </si>
  <si>
    <t>Z21</t>
  </si>
  <si>
    <t>Z20.8</t>
  </si>
  <si>
    <t>Z22.1</t>
  </si>
  <si>
    <t>Z22.3</t>
  </si>
  <si>
    <t>B74.3</t>
  </si>
  <si>
    <t>T40.5</t>
  </si>
  <si>
    <t>J20.1</t>
  </si>
  <si>
    <t>I89</t>
  </si>
  <si>
    <t>B53.8</t>
  </si>
  <si>
    <t>C22.0</t>
  </si>
  <si>
    <t>B57.0</t>
  </si>
  <si>
    <t>A05</t>
  </si>
  <si>
    <t>A15.0</t>
  </si>
  <si>
    <t>B21</t>
  </si>
  <si>
    <t>M60.1</t>
  </si>
  <si>
    <t>D06</t>
  </si>
  <si>
    <t>T42.3</t>
  </si>
  <si>
    <t>B22</t>
  </si>
  <si>
    <t>T45</t>
  </si>
  <si>
    <t>T82.7</t>
  </si>
  <si>
    <t>D48.1</t>
  </si>
  <si>
    <t>B08</t>
  </si>
  <si>
    <t>A16.9</t>
  </si>
  <si>
    <t>B20</t>
  </si>
  <si>
    <t>A16.3</t>
  </si>
  <si>
    <t>D48.2</t>
  </si>
  <si>
    <t>C47.9</t>
  </si>
  <si>
    <t>T38</t>
  </si>
  <si>
    <t>B35.4</t>
  </si>
  <si>
    <t>Z03</t>
  </si>
  <si>
    <t>T84</t>
  </si>
  <si>
    <t>A16.4</t>
  </si>
  <si>
    <t>A16.7</t>
  </si>
  <si>
    <t>G83.8</t>
  </si>
  <si>
    <t>D36.1</t>
  </si>
  <si>
    <t>T61</t>
  </si>
  <si>
    <t>T48</t>
  </si>
  <si>
    <t>T88</t>
  </si>
  <si>
    <t>A15.9</t>
  </si>
  <si>
    <t>T62.2</t>
  </si>
  <si>
    <t>B83.0</t>
  </si>
  <si>
    <t>A63</t>
  </si>
  <si>
    <t>B96.7</t>
  </si>
  <si>
    <t>A16.0</t>
  </si>
  <si>
    <t>B96.8</t>
  </si>
  <si>
    <t>B96</t>
  </si>
  <si>
    <t>B96.3</t>
  </si>
  <si>
    <t>A93</t>
  </si>
  <si>
    <t>A15.4</t>
  </si>
  <si>
    <t>B67.6</t>
  </si>
  <si>
    <t>S34</t>
  </si>
  <si>
    <t>T37</t>
  </si>
  <si>
    <t>T83</t>
  </si>
  <si>
    <t>J16</t>
  </si>
  <si>
    <t>R29.8</t>
  </si>
  <si>
    <t>T62</t>
  </si>
  <si>
    <t>T78.4</t>
  </si>
  <si>
    <t>B85</t>
  </si>
  <si>
    <t>P35</t>
  </si>
  <si>
    <t>O99.5</t>
  </si>
  <si>
    <t>A90</t>
  </si>
  <si>
    <t>T88.1</t>
  </si>
  <si>
    <t>A16.1</t>
  </si>
  <si>
    <t>T46</t>
  </si>
  <si>
    <t>A91</t>
  </si>
  <si>
    <t>J06</t>
  </si>
  <si>
    <t>A98</t>
  </si>
  <si>
    <t>B08.8</t>
  </si>
  <si>
    <t>B59</t>
  </si>
  <si>
    <t>A28.8</t>
  </si>
  <si>
    <t>T79.3</t>
  </si>
  <si>
    <t>C79</t>
  </si>
  <si>
    <t>A05.2</t>
  </si>
  <si>
    <t>J14</t>
  </si>
  <si>
    <t>P36.1</t>
  </si>
  <si>
    <t>P39.2</t>
  </si>
  <si>
    <t>T79</t>
  </si>
  <si>
    <t>J17.0</t>
  </si>
  <si>
    <t>T81.4</t>
  </si>
  <si>
    <t>A15.6</t>
  </si>
  <si>
    <t>B50.0</t>
  </si>
  <si>
    <t>B87.1</t>
  </si>
  <si>
    <t>B65.0</t>
  </si>
  <si>
    <t>A28</t>
  </si>
  <si>
    <t>A48</t>
  </si>
  <si>
    <t>A80.1</t>
  </si>
  <si>
    <t>A84.0</t>
  </si>
  <si>
    <t>A80.2</t>
  </si>
  <si>
    <t>B02.2</t>
  </si>
  <si>
    <t>L00</t>
  </si>
  <si>
    <t>A85</t>
  </si>
  <si>
    <t>J17.8</t>
  </si>
  <si>
    <t>J22</t>
  </si>
  <si>
    <t>B60</t>
  </si>
  <si>
    <t>T80</t>
  </si>
  <si>
    <t>B16.1</t>
  </si>
  <si>
    <t>B30.3</t>
  </si>
  <si>
    <t>P39.8</t>
  </si>
  <si>
    <t>A93.8</t>
  </si>
  <si>
    <t>B16.0</t>
  </si>
  <si>
    <t>T78</t>
  </si>
  <si>
    <t>A37.8</t>
  </si>
  <si>
    <t>J15</t>
  </si>
  <si>
    <t>C22</t>
  </si>
  <si>
    <t>A20.2</t>
  </si>
  <si>
    <t>L08.0</t>
  </si>
  <si>
    <t>C41</t>
  </si>
  <si>
    <t>C41.2</t>
  </si>
  <si>
    <t>C41.4</t>
  </si>
  <si>
    <t>C47</t>
  </si>
  <si>
    <t>C49.3</t>
  </si>
  <si>
    <t>C49.4</t>
  </si>
  <si>
    <t>C49.5</t>
  </si>
  <si>
    <t>C49.6</t>
  </si>
  <si>
    <t>C49.8</t>
  </si>
  <si>
    <t>C53</t>
  </si>
  <si>
    <t>C64</t>
  </si>
  <si>
    <t>C70</t>
  </si>
  <si>
    <t>C70.1</t>
  </si>
  <si>
    <t>B85.4</t>
  </si>
  <si>
    <t>B81.2</t>
  </si>
  <si>
    <t>C79.4</t>
  </si>
  <si>
    <t>B86</t>
  </si>
  <si>
    <t>D16</t>
  </si>
  <si>
    <t>D16.6</t>
  </si>
  <si>
    <t>D16.7</t>
  </si>
  <si>
    <t>D16.8</t>
  </si>
  <si>
    <t>A26.0</t>
  </si>
  <si>
    <t>D32</t>
  </si>
  <si>
    <t>D36</t>
  </si>
  <si>
    <t>D42</t>
  </si>
  <si>
    <t>D42.1</t>
  </si>
  <si>
    <t>B85.3</t>
  </si>
  <si>
    <t>B87</t>
  </si>
  <si>
    <t>D48</t>
  </si>
  <si>
    <t>D48.0</t>
  </si>
  <si>
    <t>G56.4</t>
  </si>
  <si>
    <t>B87.2</t>
  </si>
  <si>
    <t>B87.4</t>
  </si>
  <si>
    <t>M61</t>
  </si>
  <si>
    <t>M61.1</t>
  </si>
  <si>
    <t>M72</t>
  </si>
  <si>
    <t>M72.5</t>
  </si>
  <si>
    <t>M86</t>
  </si>
  <si>
    <t>A25.0</t>
  </si>
  <si>
    <t>M86.0</t>
  </si>
  <si>
    <t>M86.1</t>
  </si>
  <si>
    <t>M86.2</t>
  </si>
  <si>
    <t>M86.3</t>
  </si>
  <si>
    <t>M86.8</t>
  </si>
  <si>
    <t>M86.9</t>
  </si>
  <si>
    <t>B35.8</t>
  </si>
  <si>
    <t>G81.0</t>
  </si>
  <si>
    <t>B55.0</t>
  </si>
  <si>
    <t>A36.1</t>
  </si>
  <si>
    <t>J02</t>
  </si>
  <si>
    <t>T51.0</t>
  </si>
  <si>
    <t>T51.2</t>
  </si>
  <si>
    <t>T36</t>
  </si>
  <si>
    <t>B65.8</t>
  </si>
  <si>
    <t>T39</t>
  </si>
  <si>
    <t>T40</t>
  </si>
  <si>
    <t>T40.0</t>
  </si>
  <si>
    <t>T40.3</t>
  </si>
  <si>
    <t>T40.4</t>
  </si>
  <si>
    <t>T40.6</t>
  </si>
  <si>
    <t>T40.7</t>
  </si>
  <si>
    <t>T40.8</t>
  </si>
  <si>
    <t>T40.9</t>
  </si>
  <si>
    <t>T41</t>
  </si>
  <si>
    <t>T42</t>
  </si>
  <si>
    <t>T43</t>
  </si>
  <si>
    <t>T43.0</t>
  </si>
  <si>
    <t>T43.6</t>
  </si>
  <si>
    <t>T43.9</t>
  </si>
  <si>
    <t>T44</t>
  </si>
  <si>
    <t>T47</t>
  </si>
  <si>
    <t>T49</t>
  </si>
  <si>
    <t>T50</t>
  </si>
  <si>
    <t>T51</t>
  </si>
  <si>
    <t>T51.3</t>
  </si>
  <si>
    <t>T51.8</t>
  </si>
  <si>
    <t>T51.9</t>
  </si>
  <si>
    <t>T52</t>
  </si>
  <si>
    <t>T53</t>
  </si>
  <si>
    <t>T54.2</t>
  </si>
  <si>
    <t>T55</t>
  </si>
  <si>
    <t>T56</t>
  </si>
  <si>
    <t>T60</t>
  </si>
  <si>
    <t>T63</t>
  </si>
  <si>
    <t>T63.4</t>
  </si>
  <si>
    <t>A35</t>
  </si>
  <si>
    <t>T78.8</t>
  </si>
  <si>
    <t>T78.9</t>
  </si>
  <si>
    <t>T80.2</t>
  </si>
  <si>
    <t>T81</t>
  </si>
  <si>
    <t>T81.0</t>
  </si>
  <si>
    <t>T81.3</t>
  </si>
  <si>
    <t>T81.8</t>
  </si>
  <si>
    <t>T82</t>
  </si>
  <si>
    <t>T82.6</t>
  </si>
  <si>
    <t>T83.5</t>
  </si>
  <si>
    <t>T83.6</t>
  </si>
  <si>
    <t>T84.5</t>
  </si>
  <si>
    <t>T84.6</t>
  </si>
  <si>
    <t>T84.7</t>
  </si>
  <si>
    <t>A07.1</t>
  </si>
  <si>
    <t>T85</t>
  </si>
  <si>
    <t>A17.0</t>
  </si>
  <si>
    <t>T88.8</t>
  </si>
  <si>
    <t>A06.5</t>
  </si>
  <si>
    <t>U09</t>
  </si>
  <si>
    <t>B45</t>
  </si>
  <si>
    <t>A87.2</t>
  </si>
  <si>
    <t>A87.1</t>
  </si>
  <si>
    <t>A18.5</t>
  </si>
  <si>
    <t>A01</t>
  </si>
  <si>
    <t>A07.0</t>
  </si>
  <si>
    <t>B78</t>
  </si>
  <si>
    <t>B01.8</t>
  </si>
  <si>
    <t>A20.3</t>
  </si>
  <si>
    <t>A08.2</t>
  </si>
  <si>
    <t>A06.3</t>
  </si>
  <si>
    <t>B74.8</t>
  </si>
  <si>
    <t>A38</t>
  </si>
  <si>
    <t>B79</t>
  </si>
  <si>
    <t>A07.2</t>
  </si>
  <si>
    <t>A20.0</t>
  </si>
  <si>
    <t>A23.8</t>
  </si>
  <si>
    <t>B68</t>
  </si>
  <si>
    <t>B66.3</t>
  </si>
  <si>
    <t>B74</t>
  </si>
  <si>
    <t>W53</t>
  </si>
  <si>
    <t>W55</t>
  </si>
  <si>
    <t>A52</t>
  </si>
  <si>
    <t>W57</t>
  </si>
  <si>
    <t>A21.2</t>
  </si>
  <si>
    <t>B35.5</t>
  </si>
  <si>
    <t>W64</t>
  </si>
  <si>
    <t>U08.9</t>
  </si>
  <si>
    <t>U07.1</t>
  </si>
  <si>
    <t>U07.2</t>
  </si>
  <si>
    <t>U08</t>
  </si>
  <si>
    <t>U09.9</t>
  </si>
  <si>
    <t>U10</t>
  </si>
  <si>
    <t>U10.9</t>
  </si>
  <si>
    <t>J04.1</t>
  </si>
  <si>
    <t>C49</t>
  </si>
  <si>
    <t>N71</t>
  </si>
  <si>
    <t>A51.3</t>
  </si>
  <si>
    <t>B72</t>
  </si>
  <si>
    <t>N61</t>
  </si>
  <si>
    <t>B55.1</t>
  </si>
  <si>
    <t>M06</t>
  </si>
  <si>
    <t>P35.1</t>
  </si>
  <si>
    <t>B01.1</t>
  </si>
  <si>
    <t>B02.9</t>
  </si>
  <si>
    <t>A50</t>
  </si>
  <si>
    <t>U11</t>
  </si>
  <si>
    <t>U11.9</t>
  </si>
  <si>
    <t>U12</t>
  </si>
  <si>
    <t>U12.9</t>
  </si>
  <si>
    <t>A24.0</t>
  </si>
  <si>
    <t>A48.1</t>
  </si>
  <si>
    <t>B76</t>
  </si>
  <si>
    <t>A69.2</t>
  </si>
  <si>
    <t>J86</t>
  </si>
  <si>
    <t>G83.1</t>
  </si>
  <si>
    <t>A95</t>
  </si>
  <si>
    <t>L90</t>
  </si>
  <si>
    <t>A05.9</t>
  </si>
  <si>
    <t>A06</t>
  </si>
  <si>
    <t>A03.0</t>
  </si>
  <si>
    <t>A63.0</t>
  </si>
  <si>
    <t>A49.9</t>
  </si>
  <si>
    <t>G00.9</t>
  </si>
  <si>
    <t>B17</t>
  </si>
  <si>
    <t>B01.9</t>
  </si>
  <si>
    <t>A32</t>
  </si>
  <si>
    <t>A39.8</t>
  </si>
  <si>
    <t>J12.8</t>
  </si>
  <si>
    <t>A08.3</t>
  </si>
  <si>
    <t>A00.1</t>
  </si>
  <si>
    <t>B02.7</t>
  </si>
  <si>
    <t>A36.9</t>
  </si>
  <si>
    <t>A36.2</t>
  </si>
  <si>
    <t>B70.0</t>
  </si>
  <si>
    <t>A36.3</t>
  </si>
  <si>
    <t>B71.0</t>
  </si>
  <si>
    <t>B35</t>
  </si>
  <si>
    <t>Q82</t>
  </si>
  <si>
    <t>N39</t>
  </si>
  <si>
    <t>B81</t>
  </si>
  <si>
    <t>A92</t>
  </si>
  <si>
    <t>A07</t>
  </si>
  <si>
    <t>A00.9</t>
  </si>
  <si>
    <t>A03.8</t>
  </si>
  <si>
    <t>A59</t>
  </si>
  <si>
    <t>B66.1</t>
  </si>
  <si>
    <t>A02</t>
  </si>
  <si>
    <t>A84</t>
  </si>
  <si>
    <t>B18.8</t>
  </si>
  <si>
    <t>A49.2</t>
  </si>
  <si>
    <t>A83.5</t>
  </si>
  <si>
    <t>A87.8</t>
  </si>
  <si>
    <t>B27</t>
  </si>
  <si>
    <t>A02.1</t>
  </si>
  <si>
    <t>G62</t>
  </si>
  <si>
    <t>A01.4</t>
  </si>
  <si>
    <t>A79</t>
  </si>
  <si>
    <t>A39.0</t>
  </si>
  <si>
    <t>B55.2</t>
  </si>
  <si>
    <t>A39</t>
  </si>
  <si>
    <t>B50</t>
  </si>
  <si>
    <t>A02.2</t>
  </si>
  <si>
    <t>B51</t>
  </si>
  <si>
    <t>B68.1</t>
  </si>
  <si>
    <t>A19</t>
  </si>
  <si>
    <t>H10</t>
  </si>
  <si>
    <t>A27</t>
  </si>
  <si>
    <t>L01</t>
  </si>
  <si>
    <t>B54</t>
  </si>
  <si>
    <t>B66.0</t>
  </si>
  <si>
    <t>B73</t>
  </si>
  <si>
    <t>B76.1</t>
  </si>
  <si>
    <t>R75</t>
  </si>
  <si>
    <t>A04.1</t>
  </si>
  <si>
    <t>B02.3</t>
  </si>
  <si>
    <t>B02.0</t>
  </si>
  <si>
    <t>A04</t>
  </si>
  <si>
    <t>G00.8</t>
  </si>
  <si>
    <t>B53.0</t>
  </si>
  <si>
    <t>G57</t>
  </si>
  <si>
    <t>A60</t>
  </si>
  <si>
    <t>A80.9</t>
  </si>
  <si>
    <t>A39.2</t>
  </si>
  <si>
    <t>B15</t>
  </si>
  <si>
    <t>A80.0</t>
  </si>
  <si>
    <t>A80.3</t>
  </si>
  <si>
    <t>A04.2</t>
  </si>
  <si>
    <t>A03.9</t>
  </si>
  <si>
    <t>Z22.0</t>
  </si>
  <si>
    <t>A80.4</t>
  </si>
  <si>
    <t>Z22.2</t>
  </si>
  <si>
    <t>B67.8</t>
  </si>
  <si>
    <t>J06.9</t>
  </si>
  <si>
    <t>J15.1</t>
  </si>
  <si>
    <t>A18.6</t>
  </si>
  <si>
    <t>J16.8</t>
  </si>
  <si>
    <t>A04.8</t>
  </si>
  <si>
    <t>T40.1</t>
  </si>
  <si>
    <t>A04.9</t>
  </si>
  <si>
    <t>J13</t>
  </si>
  <si>
    <t>J16.0</t>
  </si>
  <si>
    <t>G83</t>
  </si>
  <si>
    <t>A88.8</t>
  </si>
  <si>
    <t>K74</t>
  </si>
  <si>
    <t>A02.0</t>
  </si>
  <si>
    <t>K65</t>
  </si>
  <si>
    <t>J15.4</t>
  </si>
  <si>
    <t>J12.2</t>
  </si>
  <si>
    <t>A02.9</t>
  </si>
  <si>
    <t>A05.0</t>
  </si>
  <si>
    <t>J15.2</t>
  </si>
  <si>
    <t>J03.0</t>
  </si>
  <si>
    <t>A87.0</t>
  </si>
  <si>
    <t>A05.4</t>
  </si>
  <si>
    <t>G00.2</t>
  </si>
  <si>
    <t>G00.3</t>
  </si>
  <si>
    <t>G61.0</t>
  </si>
  <si>
    <t>A08.0</t>
  </si>
  <si>
    <t>T60.2</t>
  </si>
  <si>
    <t>A80</t>
  </si>
  <si>
    <t>A20</t>
  </si>
  <si>
    <t>B58</t>
  </si>
  <si>
    <t>B75</t>
  </si>
  <si>
    <t>T59</t>
  </si>
  <si>
    <t>T62.0</t>
  </si>
  <si>
    <t>A06.1</t>
  </si>
  <si>
    <t>A06.0</t>
  </si>
  <si>
    <t>A06.2</t>
  </si>
  <si>
    <t>A23</t>
  </si>
  <si>
    <t>A15.5</t>
  </si>
  <si>
    <t>A16</t>
  </si>
  <si>
    <t>T54</t>
  </si>
  <si>
    <t>T64</t>
  </si>
  <si>
    <t>T65.2</t>
  </si>
  <si>
    <t>A18.1</t>
  </si>
  <si>
    <t>A18.4</t>
  </si>
  <si>
    <t>A18.7</t>
  </si>
  <si>
    <t>A63.8</t>
  </si>
  <si>
    <t>A18.0</t>
  </si>
  <si>
    <t>B25</t>
  </si>
  <si>
    <t>A17</t>
  </si>
  <si>
    <t>T58</t>
  </si>
  <si>
    <t>W54</t>
  </si>
  <si>
    <t>B69</t>
  </si>
  <si>
    <t>B26</t>
  </si>
  <si>
    <t>B67</t>
  </si>
  <si>
    <t>A04.0</t>
  </si>
  <si>
    <t>B80</t>
  </si>
  <si>
    <t>A21</t>
  </si>
  <si>
    <t>A03</t>
  </si>
  <si>
    <t>A00</t>
  </si>
  <si>
    <t>A03.1</t>
  </si>
  <si>
    <t>B34.1</t>
  </si>
  <si>
    <t>G04</t>
  </si>
  <si>
    <t>L02</t>
  </si>
  <si>
    <t>A28.2</t>
  </si>
  <si>
    <t>B01</t>
  </si>
  <si>
    <t>B06</t>
  </si>
  <si>
    <t>A48.0</t>
  </si>
  <si>
    <t>A41</t>
  </si>
  <si>
    <t>P38</t>
  </si>
  <si>
    <t>B85.0</t>
  </si>
  <si>
    <t>A04.6</t>
  </si>
  <si>
    <t>G56</t>
  </si>
  <si>
    <t>A04.5</t>
  </si>
  <si>
    <t>A26</t>
  </si>
  <si>
    <t>A06.4</t>
  </si>
  <si>
    <t>A07.8</t>
  </si>
  <si>
    <t>A08.4</t>
  </si>
  <si>
    <t>A06.6</t>
  </si>
  <si>
    <t>T62.1</t>
  </si>
  <si>
    <t>A06.8</t>
  </si>
  <si>
    <t>A06.7</t>
  </si>
  <si>
    <t>A07.3</t>
  </si>
  <si>
    <t>A15.1</t>
  </si>
  <si>
    <t>A20.1</t>
  </si>
  <si>
    <t>A22.0</t>
  </si>
  <si>
    <t>A15.2</t>
  </si>
  <si>
    <t>A08.5</t>
  </si>
  <si>
    <t>A15.7</t>
  </si>
  <si>
    <t>A15.8</t>
  </si>
  <si>
    <t>A15</t>
  </si>
  <si>
    <t>A27.9</t>
  </si>
  <si>
    <t>A09</t>
  </si>
  <si>
    <t>A09.0</t>
  </si>
  <si>
    <t>A28.1</t>
  </si>
  <si>
    <t>A28.9</t>
  </si>
  <si>
    <t>A26.7</t>
  </si>
  <si>
    <t>A26.8</t>
  </si>
  <si>
    <t>A27.8</t>
  </si>
  <si>
    <t>A26.9</t>
  </si>
  <si>
    <t>A19.1</t>
  </si>
  <si>
    <t>A17.9</t>
  </si>
  <si>
    <t>A17.8</t>
  </si>
  <si>
    <t>A18.2</t>
  </si>
  <si>
    <t>A21.1</t>
  </si>
  <si>
    <t>A23.3</t>
  </si>
  <si>
    <t>A16.8</t>
  </si>
  <si>
    <t>A16.5</t>
  </si>
  <si>
    <t>A16.2</t>
  </si>
  <si>
    <t>A18.8</t>
  </si>
  <si>
    <t>A19.8</t>
  </si>
  <si>
    <t>A17.1</t>
  </si>
  <si>
    <t>A22.1</t>
  </si>
  <si>
    <t>A21.3</t>
  </si>
  <si>
    <t>A21.7</t>
  </si>
  <si>
    <t>A23.1</t>
  </si>
  <si>
    <t>A23.2</t>
  </si>
  <si>
    <t>A21.8</t>
  </si>
  <si>
    <t>A21.9</t>
  </si>
  <si>
    <t>A23.9</t>
  </si>
  <si>
    <t>A22.7</t>
  </si>
  <si>
    <t>A24</t>
  </si>
  <si>
    <t>A22</t>
  </si>
  <si>
    <t>J09</t>
  </si>
  <si>
    <t>A30</t>
  </si>
  <si>
    <t>A39.1</t>
  </si>
  <si>
    <t>A37.0</t>
  </si>
  <si>
    <t>A36.8</t>
  </si>
  <si>
    <t>A36</t>
  </si>
  <si>
    <t>A37</t>
  </si>
  <si>
    <t>A39.5</t>
  </si>
  <si>
    <t>B18.2</t>
  </si>
  <si>
    <t>B35.1</t>
  </si>
  <si>
    <t>B27.1</t>
  </si>
  <si>
    <t>A39.4</t>
  </si>
  <si>
    <t>A32.8</t>
  </si>
  <si>
    <t>A31</t>
  </si>
  <si>
    <t>A39.9</t>
  </si>
  <si>
    <t>A32.7</t>
  </si>
  <si>
    <t>A32.0</t>
  </si>
  <si>
    <t>A40.2</t>
  </si>
  <si>
    <t>A40.3</t>
  </si>
  <si>
    <t>A41.3</t>
  </si>
  <si>
    <t>A40.9</t>
  </si>
  <si>
    <t>B45.7</t>
  </si>
  <si>
    <t>B35.2</t>
  </si>
  <si>
    <t>A46</t>
  </si>
  <si>
    <t>A49.0</t>
  </si>
  <si>
    <t>A49.3</t>
  </si>
  <si>
    <t>A50.0</t>
  </si>
  <si>
    <t>A50.2</t>
  </si>
  <si>
    <t>A50.1</t>
  </si>
  <si>
    <t>A50.9</t>
  </si>
  <si>
    <t>A52.9</t>
  </si>
  <si>
    <t>A52.1</t>
  </si>
  <si>
    <t>A52.3</t>
  </si>
  <si>
    <t>A50.7</t>
  </si>
  <si>
    <t>A51.2</t>
  </si>
  <si>
    <t>A50.6</t>
  </si>
  <si>
    <t>A51.1</t>
  </si>
  <si>
    <t>A52.2</t>
  </si>
  <si>
    <t>A52.8</t>
  </si>
  <si>
    <t>B69.8</t>
  </si>
  <si>
    <t>A56</t>
  </si>
  <si>
    <t>B05.9</t>
  </si>
  <si>
    <t>A85.8</t>
  </si>
  <si>
    <t>A75</t>
  </si>
  <si>
    <t>A53</t>
  </si>
  <si>
    <t>A09.9</t>
  </si>
  <si>
    <t>A75.9</t>
  </si>
  <si>
    <t>A69</t>
  </si>
  <si>
    <t>A74</t>
  </si>
  <si>
    <t>A69.9</t>
  </si>
  <si>
    <t>A75.1</t>
  </si>
  <si>
    <t>A74.9</t>
  </si>
  <si>
    <t>A78</t>
  </si>
  <si>
    <t>A21.0</t>
  </si>
  <si>
    <t>A81</t>
  </si>
  <si>
    <t>A77.0</t>
  </si>
  <si>
    <t>A77.2</t>
  </si>
  <si>
    <t>A77.1</t>
  </si>
  <si>
    <t>A77</t>
  </si>
  <si>
    <t>A87</t>
  </si>
  <si>
    <t>A81.1</t>
  </si>
  <si>
    <t>A77.9</t>
  </si>
  <si>
    <t>A83.4</t>
  </si>
  <si>
    <t>A82.9</t>
  </si>
  <si>
    <t>A83.3</t>
  </si>
  <si>
    <t>A83.9</t>
  </si>
  <si>
    <t>A83.8</t>
  </si>
  <si>
    <t>A84.8</t>
  </si>
  <si>
    <t>A85.0</t>
  </si>
  <si>
    <t>A83.6</t>
  </si>
  <si>
    <t>A85.1</t>
  </si>
  <si>
    <t>A83.0</t>
  </si>
  <si>
    <t>B37</t>
  </si>
  <si>
    <t>A88.0</t>
  </si>
  <si>
    <t>A86</t>
  </si>
  <si>
    <t>A87.9</t>
  </si>
  <si>
    <t>A88.1</t>
  </si>
  <si>
    <t>A92.1</t>
  </si>
  <si>
    <t>A89</t>
  </si>
  <si>
    <t>A92.8</t>
  </si>
  <si>
    <t>A92.9</t>
  </si>
  <si>
    <t>A92.0</t>
  </si>
  <si>
    <t>A92.4</t>
  </si>
  <si>
    <t>A92.2</t>
  </si>
  <si>
    <t>A95.9</t>
  </si>
  <si>
    <t>A95.1</t>
  </si>
  <si>
    <t>B38</t>
  </si>
  <si>
    <t>A95.0</t>
  </si>
  <si>
    <t>A93.1</t>
  </si>
  <si>
    <t>A94</t>
  </si>
  <si>
    <t>B04</t>
  </si>
  <si>
    <t>B02.1</t>
  </si>
  <si>
    <t>B05.0</t>
  </si>
  <si>
    <t>B02</t>
  </si>
  <si>
    <t>A93.0</t>
  </si>
  <si>
    <t>A98.0</t>
  </si>
  <si>
    <t>A98.2</t>
  </si>
  <si>
    <t>A96.2</t>
  </si>
  <si>
    <t>A98.5</t>
  </si>
  <si>
    <t>B05.1</t>
  </si>
  <si>
    <t>A98.3</t>
  </si>
  <si>
    <t>B06.8</t>
  </si>
  <si>
    <t>B15.9</t>
  </si>
  <si>
    <t>B15.0</t>
  </si>
  <si>
    <t>B06.9</t>
  </si>
  <si>
    <t>B17.0</t>
  </si>
  <si>
    <t>B16.9</t>
  </si>
  <si>
    <t>B16.2</t>
  </si>
  <si>
    <t>B00</t>
  </si>
  <si>
    <t>A99</t>
  </si>
  <si>
    <t>B17.8</t>
  </si>
  <si>
    <t>B06.0</t>
  </si>
  <si>
    <t>A40.8</t>
  </si>
  <si>
    <t>A79.8</t>
  </si>
  <si>
    <t>A83.2</t>
  </si>
  <si>
    <t>B05.8</t>
  </si>
  <si>
    <t>B08.1</t>
  </si>
  <si>
    <t>B05.3</t>
  </si>
  <si>
    <t>B05.2</t>
  </si>
  <si>
    <t>B08.2</t>
  </si>
  <si>
    <t>B08.3</t>
  </si>
  <si>
    <t>B05.4</t>
  </si>
  <si>
    <t>B19</t>
  </si>
  <si>
    <t>B19.9</t>
  </si>
  <si>
    <t>B19.0</t>
  </si>
  <si>
    <t>B33.0</t>
  </si>
  <si>
    <t>B26.2</t>
  </si>
  <si>
    <t>B18.9</t>
  </si>
  <si>
    <t>A18.3</t>
  </si>
  <si>
    <t>B23</t>
  </si>
  <si>
    <t>B26.0</t>
  </si>
  <si>
    <t>Z22.5</t>
  </si>
  <si>
    <t>B26.8</t>
  </si>
  <si>
    <t>B25.9</t>
  </si>
  <si>
    <t>B27.8</t>
  </si>
  <si>
    <t>B26.3</t>
  </si>
  <si>
    <t>B24</t>
  </si>
  <si>
    <t>B25.2</t>
  </si>
  <si>
    <t>B25.1</t>
  </si>
  <si>
    <t>B26.9</t>
  </si>
  <si>
    <t>B25.8</t>
  </si>
  <si>
    <t>B30</t>
  </si>
  <si>
    <t>B34.2</t>
  </si>
  <si>
    <t>B33</t>
  </si>
  <si>
    <t>B34</t>
  </si>
  <si>
    <t>B27.9</t>
  </si>
  <si>
    <t>B34.9</t>
  </si>
  <si>
    <t>B35.9</t>
  </si>
  <si>
    <t>B35.0</t>
  </si>
  <si>
    <t>B35.6</t>
  </si>
  <si>
    <t>B77.8</t>
  </si>
  <si>
    <t>B57</t>
  </si>
  <si>
    <t>M60</t>
  </si>
  <si>
    <t>B50.9</t>
  </si>
  <si>
    <t>B49</t>
  </si>
  <si>
    <t>B52.9</t>
  </si>
  <si>
    <t>B50.8</t>
  </si>
  <si>
    <t>B51.0</t>
  </si>
  <si>
    <t>B53</t>
  </si>
  <si>
    <t>B51.9</t>
  </si>
  <si>
    <t>B52</t>
  </si>
  <si>
    <t>B53.1</t>
  </si>
  <si>
    <t>B58.3</t>
  </si>
  <si>
    <t>G83.0</t>
  </si>
  <si>
    <t>B83.1</t>
  </si>
  <si>
    <t>A68.1</t>
  </si>
  <si>
    <t>B56</t>
  </si>
  <si>
    <t>B56.1</t>
  </si>
  <si>
    <t>B85.2</t>
  </si>
  <si>
    <t>B66.8</t>
  </si>
  <si>
    <t>B57.1</t>
  </si>
  <si>
    <t>B58.2</t>
  </si>
  <si>
    <t>B58.8</t>
  </si>
  <si>
    <t>B56.9</t>
  </si>
  <si>
    <t>B58.1</t>
  </si>
  <si>
    <t>B65.1</t>
  </si>
  <si>
    <t>B66.9</t>
  </si>
  <si>
    <t>B67.0</t>
  </si>
  <si>
    <t>B65</t>
  </si>
  <si>
    <t>B65.9</t>
  </si>
  <si>
    <t>B65.3</t>
  </si>
  <si>
    <t>B65.2</t>
  </si>
  <si>
    <t>B60.8</t>
  </si>
  <si>
    <t>B64</t>
  </si>
  <si>
    <t>B66</t>
  </si>
  <si>
    <t>B66.5</t>
  </si>
  <si>
    <t>B60.1</t>
  </si>
  <si>
    <t>B66.2</t>
  </si>
  <si>
    <t>B70</t>
  </si>
  <si>
    <t>B69.9</t>
  </si>
  <si>
    <t>B68.0</t>
  </si>
  <si>
    <t>B68.9</t>
  </si>
  <si>
    <t>B69.1</t>
  </si>
  <si>
    <t>B67.4</t>
  </si>
  <si>
    <t>B70.1</t>
  </si>
  <si>
    <t>B67.3</t>
  </si>
  <si>
    <t>B67.5</t>
  </si>
  <si>
    <t>B67.1</t>
  </si>
  <si>
    <t>B67.2</t>
  </si>
  <si>
    <t>B67.9</t>
  </si>
  <si>
    <t>B69.0</t>
  </si>
  <si>
    <t>B71</t>
  </si>
  <si>
    <t>B78.7</t>
  </si>
  <si>
    <t>A83</t>
  </si>
  <si>
    <t>A83.1</t>
  </si>
  <si>
    <t>B74.1</t>
  </si>
  <si>
    <t>B77.0</t>
  </si>
  <si>
    <t>B76.8</t>
  </si>
  <si>
    <t>B77.9</t>
  </si>
  <si>
    <t>B83</t>
  </si>
  <si>
    <t>B76.0</t>
  </si>
  <si>
    <t>B81.0</t>
  </si>
  <si>
    <t>B81.3</t>
  </si>
  <si>
    <t>B85.1</t>
  </si>
  <si>
    <t>B81.4</t>
  </si>
  <si>
    <t>B81.8</t>
  </si>
  <si>
    <t>B81.1</t>
  </si>
  <si>
    <t>J02.9</t>
  </si>
  <si>
    <t>B87.8</t>
  </si>
  <si>
    <t>B87.3</t>
  </si>
  <si>
    <t>B89</t>
  </si>
  <si>
    <t>B87.9</t>
  </si>
  <si>
    <t>B88</t>
  </si>
  <si>
    <t>B88.0</t>
  </si>
  <si>
    <t>B18</t>
  </si>
  <si>
    <t>B26.1</t>
  </si>
  <si>
    <t>A22.8</t>
  </si>
  <si>
    <t>B97</t>
  </si>
  <si>
    <t>B97.1</t>
  </si>
  <si>
    <t>O90.1</t>
  </si>
  <si>
    <t>G57.0</t>
  </si>
  <si>
    <t>G50</t>
  </si>
  <si>
    <t>A22.9</t>
  </si>
  <si>
    <t>T40.2</t>
  </si>
  <si>
    <t>A39.3</t>
  </si>
  <si>
    <t>A81.0</t>
  </si>
  <si>
    <t>B76.9</t>
  </si>
  <si>
    <t>B52.8</t>
  </si>
  <si>
    <t>T42.4</t>
  </si>
  <si>
    <t>A77.8</t>
  </si>
  <si>
    <t>B58.0</t>
  </si>
  <si>
    <t>B78.9</t>
  </si>
  <si>
    <t>A97</t>
  </si>
  <si>
    <t>B66.4</t>
  </si>
  <si>
    <t>A85.2</t>
  </si>
  <si>
    <t>L08.8</t>
  </si>
  <si>
    <t>G83.4</t>
  </si>
  <si>
    <t>B58.9</t>
  </si>
  <si>
    <t>G81.9</t>
  </si>
  <si>
    <t>A18</t>
  </si>
  <si>
    <t>J02.0</t>
  </si>
  <si>
    <t>A92.3</t>
  </si>
  <si>
    <t>A53.9</t>
  </si>
  <si>
    <t>G00.1</t>
  </si>
  <si>
    <t>G83.3</t>
  </si>
  <si>
    <t>T43.3</t>
  </si>
  <si>
    <t>I30.1</t>
  </si>
  <si>
    <t>L10.9</t>
  </si>
  <si>
    <t>B56.0</t>
  </si>
  <si>
    <t>B55.9</t>
  </si>
  <si>
    <t>B90</t>
  </si>
  <si>
    <t>A01.1</t>
  </si>
  <si>
    <t>A32.9</t>
  </si>
  <si>
    <t>J18.9</t>
  </si>
  <si>
    <t>A40</t>
  </si>
  <si>
    <t>B78.0</t>
  </si>
  <si>
    <t>A01.0</t>
  </si>
  <si>
    <t>A54</t>
  </si>
  <si>
    <t>N87</t>
  </si>
  <si>
    <t>A06.9</t>
  </si>
  <si>
    <t>B78.1</t>
  </si>
  <si>
    <t>G00.0</t>
  </si>
  <si>
    <t>A82.1</t>
  </si>
  <si>
    <t>A20.8</t>
  </si>
  <si>
    <t>B67.7</t>
  </si>
  <si>
    <t>J20</t>
  </si>
  <si>
    <t>A20.7</t>
  </si>
  <si>
    <t>B16</t>
  </si>
  <si>
    <t>B17.1</t>
  </si>
  <si>
    <t>B17.2</t>
  </si>
  <si>
    <t>A82</t>
  </si>
  <si>
    <t>A36.0</t>
  </si>
  <si>
    <t>B87.0</t>
  </si>
  <si>
    <t>A01.3</t>
  </si>
  <si>
    <t>B77</t>
  </si>
  <si>
    <t>G81</t>
  </si>
  <si>
    <t>A05.1</t>
  </si>
  <si>
    <t>A71</t>
  </si>
  <si>
    <t>E80.2</t>
  </si>
  <si>
    <t>E80</t>
  </si>
  <si>
    <t>N30</t>
  </si>
  <si>
    <t>B51.8</t>
  </si>
  <si>
    <t>G58</t>
  </si>
  <si>
    <t>G60.1</t>
  </si>
  <si>
    <t>A04.3</t>
  </si>
  <si>
    <t>A75.0</t>
  </si>
  <si>
    <t>Z03.8</t>
  </si>
  <si>
    <t>D32.1</t>
  </si>
  <si>
    <t>G03.9</t>
  </si>
  <si>
    <t>A50.4</t>
  </si>
  <si>
    <t>G03</t>
  </si>
  <si>
    <t>J10.0</t>
  </si>
  <si>
    <t>G00</t>
  </si>
  <si>
    <t>G37.2</t>
  </si>
  <si>
    <t>G04.9</t>
  </si>
  <si>
    <t>G04.8</t>
  </si>
  <si>
    <t>G06.1</t>
  </si>
  <si>
    <t>G04.0</t>
  </si>
  <si>
    <t>G04.2</t>
  </si>
  <si>
    <t>G09</t>
  </si>
  <si>
    <t>G36.8</t>
  </si>
  <si>
    <t>G35</t>
  </si>
  <si>
    <t>G37.0</t>
  </si>
  <si>
    <t>G37</t>
  </si>
  <si>
    <t>G36</t>
  </si>
  <si>
    <t>G36.1</t>
  </si>
  <si>
    <t>G37.1</t>
  </si>
  <si>
    <t>G36.0</t>
  </si>
  <si>
    <t>G37.3</t>
  </si>
  <si>
    <t>G37.8</t>
  </si>
  <si>
    <t>G56.1</t>
  </si>
  <si>
    <t>G54.0</t>
  </si>
  <si>
    <t>G54</t>
  </si>
  <si>
    <t>G54.5</t>
  </si>
  <si>
    <t>G56.0</t>
  </si>
  <si>
    <t>G54.8</t>
  </si>
  <si>
    <t>G54.1</t>
  </si>
  <si>
    <t>G54.7</t>
  </si>
  <si>
    <t>G54.6</t>
  </si>
  <si>
    <t>G54.4</t>
  </si>
  <si>
    <t>G62.0</t>
  </si>
  <si>
    <t>G54.3</t>
  </si>
  <si>
    <t>G54.2</t>
  </si>
  <si>
    <t>G57.5</t>
  </si>
  <si>
    <t>G57.6</t>
  </si>
  <si>
    <t>G57.2</t>
  </si>
  <si>
    <t>G56.2</t>
  </si>
  <si>
    <t>G56.3</t>
  </si>
  <si>
    <t>G57.1</t>
  </si>
  <si>
    <t>G56.8</t>
  </si>
  <si>
    <t>G57.4</t>
  </si>
  <si>
    <t>G57.8</t>
  </si>
  <si>
    <t>G57.3</t>
  </si>
  <si>
    <t>G58.7</t>
  </si>
  <si>
    <t>G61</t>
  </si>
  <si>
    <t>G60.9</t>
  </si>
  <si>
    <t>G60.8</t>
  </si>
  <si>
    <t>G58.9</t>
  </si>
  <si>
    <t>G62.1</t>
  </si>
  <si>
    <t>G82</t>
  </si>
  <si>
    <t>G61.1</t>
  </si>
  <si>
    <t>G60.2</t>
  </si>
  <si>
    <t>G60</t>
  </si>
  <si>
    <t>G61.9</t>
  </si>
  <si>
    <t>G58.8</t>
  </si>
  <si>
    <t>G61.8</t>
  </si>
  <si>
    <t>G62.9</t>
  </si>
  <si>
    <t>G64</t>
  </si>
  <si>
    <t>G62.8</t>
  </si>
  <si>
    <t>G72.8</t>
  </si>
  <si>
    <t>G72</t>
  </si>
  <si>
    <t>A19.0</t>
  </si>
  <si>
    <t>G83.2</t>
  </si>
  <si>
    <t>G82.5</t>
  </si>
  <si>
    <t>G82.3</t>
  </si>
  <si>
    <t>H66.0</t>
  </si>
  <si>
    <t>A00.0</t>
  </si>
  <si>
    <t>H66</t>
  </si>
  <si>
    <t>J03</t>
  </si>
  <si>
    <t>J00</t>
  </si>
  <si>
    <t>I30</t>
  </si>
  <si>
    <t>A15.3</t>
  </si>
  <si>
    <t>B83.2</t>
  </si>
  <si>
    <t>J20.9</t>
  </si>
  <si>
    <t>J21</t>
  </si>
  <si>
    <t>I80</t>
  </si>
  <si>
    <t>J18</t>
  </si>
  <si>
    <t>I80.8</t>
  </si>
  <si>
    <t>J15.6</t>
  </si>
  <si>
    <t>J10</t>
  </si>
  <si>
    <t>J11</t>
  </si>
  <si>
    <t>J10.1</t>
  </si>
  <si>
    <t>J11.0</t>
  </si>
  <si>
    <t>J06.8</t>
  </si>
  <si>
    <t>J10.8</t>
  </si>
  <si>
    <t>J12.9</t>
  </si>
  <si>
    <t>J12</t>
  </si>
  <si>
    <t>J15.8</t>
  </si>
  <si>
    <t>J12.0</t>
  </si>
  <si>
    <t>J12.3</t>
  </si>
  <si>
    <t>J11.1</t>
  </si>
  <si>
    <t>J12.1</t>
  </si>
  <si>
    <t>J11.8</t>
  </si>
  <si>
    <t>J17.3</t>
  </si>
  <si>
    <t>J15.3</t>
  </si>
  <si>
    <t>J15.5</t>
  </si>
  <si>
    <t>J15.9</t>
  </si>
  <si>
    <t>J18.1</t>
  </si>
  <si>
    <t>J17</t>
  </si>
  <si>
    <t>J18.0</t>
  </si>
  <si>
    <t>J17.2</t>
  </si>
  <si>
    <t>J17.1</t>
  </si>
  <si>
    <t>J18.2</t>
  </si>
  <si>
    <t>J84</t>
  </si>
  <si>
    <t>J84.9</t>
  </si>
  <si>
    <t>J85</t>
  </si>
  <si>
    <t>A50.5</t>
  </si>
  <si>
    <t>G62.2</t>
  </si>
  <si>
    <t>K59.9</t>
  </si>
  <si>
    <t>K61.2</t>
  </si>
  <si>
    <t>K65.0</t>
  </si>
  <si>
    <t>K74.5</t>
  </si>
  <si>
    <t>K74.3</t>
  </si>
  <si>
    <t>K74.4</t>
  </si>
  <si>
    <t>L03</t>
  </si>
  <si>
    <t>L10</t>
  </si>
  <si>
    <t>L08.9</t>
  </si>
  <si>
    <t>L08</t>
  </si>
  <si>
    <t>A49.8</t>
  </si>
  <si>
    <t>G06</t>
  </si>
  <si>
    <t>N30.0</t>
  </si>
  <si>
    <t>N34</t>
  </si>
  <si>
    <t>N34.0</t>
  </si>
  <si>
    <t>N39.0</t>
  </si>
  <si>
    <t>G03.8</t>
  </si>
  <si>
    <t>N73.2</t>
  </si>
  <si>
    <t>O85</t>
  </si>
  <si>
    <t>A05.3</t>
  </si>
  <si>
    <t>N98.0</t>
  </si>
  <si>
    <t>O75.3</t>
  </si>
  <si>
    <t>B52.0</t>
  </si>
  <si>
    <t>O07.0</t>
  </si>
  <si>
    <t>A48.2</t>
  </si>
  <si>
    <t>A53.0</t>
  </si>
  <si>
    <t>P11.9</t>
  </si>
  <si>
    <t>G36.9</t>
  </si>
  <si>
    <t>A04.4</t>
  </si>
  <si>
    <t>A77.3</t>
  </si>
  <si>
    <t>P39.3</t>
  </si>
  <si>
    <t>A98.8</t>
  </si>
  <si>
    <t>P23.9</t>
  </si>
  <si>
    <t>O75</t>
  </si>
  <si>
    <t>P37.1</t>
  </si>
  <si>
    <t>O86</t>
  </si>
  <si>
    <t>O86.3</t>
  </si>
  <si>
    <t>O86.1</t>
  </si>
  <si>
    <t>O86.8</t>
  </si>
  <si>
    <t>O86.0</t>
  </si>
  <si>
    <t>O86.2</t>
  </si>
  <si>
    <t>N90</t>
  </si>
  <si>
    <t>O90</t>
  </si>
  <si>
    <t>O91.0</t>
  </si>
  <si>
    <t>O90.0</t>
  </si>
  <si>
    <t>P07.3</t>
  </si>
  <si>
    <t>P20</t>
  </si>
  <si>
    <t>P22.0</t>
  </si>
  <si>
    <t>P23</t>
  </si>
  <si>
    <t>P23.6</t>
  </si>
  <si>
    <t>P23.2</t>
  </si>
  <si>
    <t>Населенный пункт (в случае выезда)</t>
  </si>
  <si>
    <t>Находился в МО (указать название)</t>
  </si>
  <si>
    <t>ПККБ</t>
  </si>
  <si>
    <t>Сивинская ЦРБ</t>
  </si>
  <si>
    <t>ГБУЗ ПК Краснокамская ГБ</t>
  </si>
  <si>
    <t>ГБУЗ ПК Оханская ЦРБ</t>
  </si>
  <si>
    <t>ГДКП №1</t>
  </si>
  <si>
    <t>Пермь</t>
  </si>
  <si>
    <t>ГКП №2</t>
  </si>
  <si>
    <t/>
  </si>
  <si>
    <t>д</t>
  </si>
  <si>
    <t>к</t>
  </si>
  <si>
    <t>Дополнительная информация</t>
  </si>
  <si>
    <t>Название вакцины</t>
  </si>
  <si>
    <t>Дата вакцинации</t>
  </si>
  <si>
    <t>Вакцинация</t>
  </si>
  <si>
    <t>Контактные</t>
  </si>
  <si>
    <t>Лабораторное подтверждение</t>
  </si>
  <si>
    <t>Дата установления кончательного диагноза</t>
  </si>
  <si>
    <t>Окончательный диагноз (Код МКБ)</t>
  </si>
  <si>
    <t>Предварительный диагноз (код МКБ)</t>
  </si>
  <si>
    <t>раб. сельского хозяйства</t>
  </si>
  <si>
    <t>раб. торговли</t>
  </si>
  <si>
    <t>раб. общественного питания</t>
  </si>
  <si>
    <t>раб. коммунального обслуживания</t>
  </si>
  <si>
    <t>раб. образовательных организаций</t>
  </si>
  <si>
    <t>раб. медицинских организаций</t>
  </si>
  <si>
    <t>раб. транспорта</t>
  </si>
  <si>
    <t>раб. правоохранительных органов</t>
  </si>
  <si>
    <t>неинфекционное заболевание</t>
  </si>
  <si>
    <t>Дата и время госпитализации</t>
  </si>
  <si>
    <t>МО</t>
  </si>
  <si>
    <t>ИНН</t>
  </si>
  <si>
    <t>Частота</t>
  </si>
  <si>
    <t>Адрес</t>
  </si>
  <si>
    <t>Ключевое слово</t>
  </si>
  <si>
    <t>ГБУЗ ПЕРМСКОГО КРАЯ "ГОРОДСКАЯ КЛИНИЧЕСКАЯ ПОЛИКЛИНИКА №5"</t>
  </si>
  <si>
    <t>ГБУЗ ПЕРМСКОГО КРАЯ "ГОРОДСКАЯ КЛИНИЧЕСКАЯ ПОЛИКЛИНИКА №2"</t>
  </si>
  <si>
    <t>ГБУЗ ПЕРМСКОГО КРАЯ "ГОРОДСКАЯ КЛИНИЧЕСКАЯ ПОЛИКЛИНИКА №4"</t>
  </si>
  <si>
    <t>ГБУЗ ПЕРМСКОГО КРАЯ "ГОРОДСКАЯ ПОЛИКЛИНИКА №7"</t>
  </si>
  <si>
    <t>ГБУЗ ПК ПЦРБ</t>
  </si>
  <si>
    <t>ГБУЗ ПК "ГОРОДСКАЯ БОЛЬНИЦА №6"</t>
  </si>
  <si>
    <t>ГКП №5</t>
  </si>
  <si>
    <t>ГБУЗ ПК ДЦРБ</t>
  </si>
  <si>
    <t>ГБУЗ ПК "Чернушинская РБ"</t>
  </si>
  <si>
    <t>г. Чернушка, ул. Коммунистическая, 16</t>
  </si>
  <si>
    <t>ПЦРБ</t>
  </si>
  <si>
    <t>Ш.Космонавтов,359</t>
  </si>
  <si>
    <t>ГБУЗ ПК "Чайковская ЦГБ"</t>
  </si>
  <si>
    <t>г. Чайковский, ул. Ленина, 34/2</t>
  </si>
  <si>
    <t>КБ Вагнера</t>
  </si>
  <si>
    <t>ГКП №4</t>
  </si>
  <si>
    <t>ГБУЗ ПК "ГБ ЛГО"</t>
  </si>
  <si>
    <t>ГП №7</t>
  </si>
  <si>
    <t>ГБУЗ ПК КБ</t>
  </si>
  <si>
    <t>ГКП Перми</t>
  </si>
  <si>
    <t>ГБУЗ ПК "Осинская ЦРБ"</t>
  </si>
  <si>
    <t>филиал ГАУЗ ПК "ГКБ №4"</t>
  </si>
  <si>
    <t>ГДКП 6</t>
  </si>
  <si>
    <t>ГБУЗ ПК КГБ</t>
  </si>
  <si>
    <t>ГБУЗ ПК ГБ ЛГО</t>
  </si>
  <si>
    <t>ГБУЗ ПК БКПО</t>
  </si>
  <si>
    <t>ГБУЗ ПК Чайковская ЦГБ</t>
  </si>
  <si>
    <t>ГДКП 5</t>
  </si>
  <si>
    <t>ГКП № 4</t>
  </si>
  <si>
    <t>ГБУЗ ПК Кишертская ЦРБ</t>
  </si>
  <si>
    <t>ГБУЗ ПК ПРБ</t>
  </si>
  <si>
    <t>ГБУЗ ПК «ГКБ им. С. Н. Гринберга»</t>
  </si>
  <si>
    <t>ГБУЗ ПК "БКПО"</t>
  </si>
  <si>
    <t>ГБУЗ ПК "ПЦРБ"</t>
  </si>
  <si>
    <t>ГКП № 5</t>
  </si>
  <si>
    <t>ГБУЗ ПК ГКП г. Перми</t>
  </si>
  <si>
    <t>ГДКП 1</t>
  </si>
  <si>
    <t>ГБУЗ ПК "ГОРОДСКАЯ КЛИНИЧЕСКАЯ ПОЛИКЛИНИКА Г. ПЕРМИ"</t>
  </si>
  <si>
    <t>ГБУЗ ПК "Октябрьская ЦРБ"</t>
  </si>
  <si>
    <t>п. Октябрьский, ул. Ленина, 81</t>
  </si>
  <si>
    <t>ГБУЗ ПК "Куединская ЦРБ"</t>
  </si>
  <si>
    <t>ГБ Соликамск</t>
  </si>
  <si>
    <t>ГБУЗ ПК Верещагинская ЦРБ</t>
  </si>
  <si>
    <t>ГДП 3</t>
  </si>
  <si>
    <t>ГБУЗ ПК Очерская ЦРБ</t>
  </si>
  <si>
    <t>ДКБ Пичугина</t>
  </si>
  <si>
    <t>ГДКП №6</t>
  </si>
  <si>
    <t>ГБУЗ ПК "Кунгурская больница"</t>
  </si>
  <si>
    <t>ГБУЗ ПК КБ Вагнера</t>
  </si>
  <si>
    <t>ГБУЗ ПК "КГБ"</t>
  </si>
  <si>
    <t>ГКП</t>
  </si>
  <si>
    <t>ГП № 7</t>
  </si>
  <si>
    <t>ГБУЗ ПК "ГКБ им Гринберга"</t>
  </si>
  <si>
    <t>ГБУЗ ПК "ГКБ им. С.Н. Гринберга"</t>
  </si>
  <si>
    <t>ГБУЗ ПК Горнозаводская РБ</t>
  </si>
  <si>
    <t>ГБУЗ ПК "КЛИНИЧЕСКАЯ БОЛЬНИЦА СВЕРДЛОВСКОГО РАЙОНА"</t>
  </si>
  <si>
    <t>ГБУЗ ПК "Верещагинская ЦРБ"</t>
  </si>
  <si>
    <t>ГБУЗ ПК Карагайская ЦРБ</t>
  </si>
  <si>
    <t>ГБУЗ ПК Суксунская ЦРБ</t>
  </si>
  <si>
    <t>ГБУЗ ПЕРМСКОГО КРАЯ "ГОРОДСКАЯ КЛИНИЧЕСКАЯ БОЛЬНИЦА ИМ. СИМХИ НАФТОЛИЕВИЧА ГРИНБЕРГА"</t>
  </si>
  <si>
    <t>ГБУЗ ПК "ЧБ им. В.Г. Любимова"</t>
  </si>
  <si>
    <t>ГБУЗ ПК "ЧБ им.В.Г.Любимова"</t>
  </si>
  <si>
    <t>ГБУЗ ПК ГКП №5</t>
  </si>
  <si>
    <t>ГБУЗ ПК "Бардымская ЦРБ им. А.П. Курочкиной"</t>
  </si>
  <si>
    <t>ГБУЗ ПК Ординская ЦРБ</t>
  </si>
  <si>
    <t>филиал ГАУЗ ПК ГКБ 4</t>
  </si>
  <si>
    <t>ГБУЗ ПК "ЧБ им. В.Г.Любимова"</t>
  </si>
  <si>
    <t>ГБУЗ ПК "Пермская ЦРБ"</t>
  </si>
  <si>
    <t>ГБУЗ ПК "Уинская ЦРБ"</t>
  </si>
  <si>
    <t>с. Уинское, ул. Заречная, 13</t>
  </si>
  <si>
    <t>ГБУЗ ПК Красновишерская ЦРБ</t>
  </si>
  <si>
    <t>ГБУЗ ПК "ГКП № 2"</t>
  </si>
  <si>
    <t>Красновишерская ЦРБ</t>
  </si>
  <si>
    <t>ГБУЗ ПК ГКБ им. Гринберга</t>
  </si>
  <si>
    <t>ГБУЗ ПК ГБ г. Соликамск</t>
  </si>
  <si>
    <t>ГБУЗ ПК "Пермская центральная районная больница"</t>
  </si>
  <si>
    <t>ГДКП № 5</t>
  </si>
  <si>
    <t>ГБУЗ ПК "Суксунская ЦРБ"</t>
  </si>
  <si>
    <t>Суксун,Зелёная,36</t>
  </si>
  <si>
    <t>ГКБ им Гринберга</t>
  </si>
  <si>
    <t>ГКБ им.Гринберга</t>
  </si>
  <si>
    <t>ГБУЗ ПК Чердынская РБ</t>
  </si>
  <si>
    <t>ГБУЗ ПК "ДЦРБ"</t>
  </si>
  <si>
    <t>ГБУЗ ПК "Краснокамская ГБ"</t>
  </si>
  <si>
    <t>ГБУЗ ПК "КБ Вагнера"</t>
  </si>
  <si>
    <t>ГБУЗ ПК ЧГБ</t>
  </si>
  <si>
    <t>ГБУЗ ПК Березовская ЦРБ</t>
  </si>
  <si>
    <t> 5931000806</t>
  </si>
  <si>
    <t>ГБУЗ ПЕРМСКОГО КРАЯ "ГОРОДСКАЯ КЛИНИЧЕСКАЯ ПОЛИКЛИНИКА Г.ПЕРМИ"</t>
  </si>
  <si>
    <t>ГБУЗ ПК "КБ им. Вагнера Е.А." г. Березники</t>
  </si>
  <si>
    <t>ГБУЗ ПК "Горнозаводская РБ"</t>
  </si>
  <si>
    <t>г.Горнозаводск ул.Свердлова,73</t>
  </si>
  <si>
    <t>ГБУЗ ПК ГБ Соликамск</t>
  </si>
  <si>
    <t>ГБУЗ ПК "Карагайская ЦРБ"</t>
  </si>
  <si>
    <t>АЦЗ</t>
  </si>
  <si>
    <t>КБ</t>
  </si>
  <si>
    <t>ГБУЗ ПК "КБ"</t>
  </si>
  <si>
    <t>ГБУЗ ПК "Чайковская ДГБ"</t>
  </si>
  <si>
    <t>г. Чайковский, ул. Мира, 45/2</t>
  </si>
  <si>
    <t>ГБУЗ ПК ГБ Г.Соликамск</t>
  </si>
  <si>
    <t>ГКБ им. Гринберга</t>
  </si>
  <si>
    <t>ГБУЗ ПК Осинская ЦРБ</t>
  </si>
  <si>
    <t>г. Оса, ул. Мелентьева, 1</t>
  </si>
  <si>
    <t>ГБУЗ ПЕРМСКОГО КРАЯ "ГОРОДСКАЯ КЛИНИЧЕСКАЯ ПОЛИКЛИНИКА Г.ПЕРМИ № 7"</t>
  </si>
  <si>
    <t>ГБУЗ ПК ГКП</t>
  </si>
  <si>
    <t>ФКИЗ</t>
  </si>
  <si>
    <t>Чердынская РБ</t>
  </si>
  <si>
    <t>ГБУЗ ПК КБ им Вагнера</t>
  </si>
  <si>
    <t>ГБУЗ ПК «Чайковская ЦГБ»</t>
  </si>
  <si>
    <t>Соликамская ГБ</t>
  </si>
  <si>
    <t>ГДКП № 6</t>
  </si>
  <si>
    <t>ГБУЗ ПК ГБ № 6</t>
  </si>
  <si>
    <t>ГБУЗ ПК "ГКП № 5"</t>
  </si>
  <si>
    <t>СЦРБ</t>
  </si>
  <si>
    <t>ГБУЗ ПК "Очерская ЦРБ"</t>
  </si>
  <si>
    <t xml:space="preserve">  ГБУЗ ПК "   ЧБ им. В.Г. Любимова"</t>
  </si>
  <si>
    <t>ГБУЗ ПК БЦРБ</t>
  </si>
  <si>
    <t>ГБУЗ ПК "Чернушинская ЦРБ"</t>
  </si>
  <si>
    <t>ГБУЗ ПК Ильинская ЦРБ</t>
  </si>
  <si>
    <t>ФМБА</t>
  </si>
  <si>
    <t>ГБУЗ ПК Пермская ЦРБ</t>
  </si>
  <si>
    <t>ГБУЗ ПК "Бардымская ЦРБ им. А.П Курочкиной"</t>
  </si>
  <si>
    <t>БЦРБ</t>
  </si>
  <si>
    <t>ГБУЗ ПК "Еловская ЦРБ"</t>
  </si>
  <si>
    <t>с. Елово, ул. Свердлова, 53</t>
  </si>
  <si>
    <t>ГБУЗ ПК КБСР</t>
  </si>
  <si>
    <t>ГДКП №5</t>
  </si>
  <si>
    <t>Советской Армии,10</t>
  </si>
  <si>
    <t>ГКП 5</t>
  </si>
  <si>
    <t>ГБУЗ ПК Кунгурская Больница</t>
  </si>
  <si>
    <t>ГБУЗ ПК "ГБ г. Соликамск"</t>
  </si>
  <si>
    <t>ГДКБ 3</t>
  </si>
  <si>
    <t>ГБУЗ ПК «Краснокамская ГБ»</t>
  </si>
  <si>
    <t>ГБУЗ ПК ОЦРБ</t>
  </si>
  <si>
    <t>ГБУЗ ПК "ГДП № 4"</t>
  </si>
  <si>
    <t>МСЧ 133</t>
  </si>
  <si>
    <t>ГБУЗ ПК ГКП № 4</t>
  </si>
  <si>
    <t>ГБУЗ ПК Октябрьская ЦРБ</t>
  </si>
  <si>
    <t>ГДП №4</t>
  </si>
  <si>
    <t>ул. М. Рыбалко, 44</t>
  </si>
  <si>
    <t>ГБУЗ ПК ГКП г.Перми</t>
  </si>
  <si>
    <t>ГБУЗ ПК "Городская клиническая пол-ка №5"</t>
  </si>
  <si>
    <t>ГБУЗ ПК "ЧБ им. Любимова"</t>
  </si>
  <si>
    <t>ГБУЗ ПК "СБКПО"</t>
  </si>
  <si>
    <t>ГБУЗ ПЕРМСКОГО КРАЯ "ГОРОДСКАЯ КЛИНИЧЕСКАЯ ПОЛИКЛИНИКА № 4"</t>
  </si>
  <si>
    <t>ГБУЗ ПК "ЧРБ"</t>
  </si>
  <si>
    <t>ГБУЗ ПК "Красновишерская ЦРБ"</t>
  </si>
  <si>
    <t>Победы, 3</t>
  </si>
  <si>
    <t>ООО ГОРОДСКАЯ ПОЛИКЛИНИКА, МАКАРЕНКО, 21</t>
  </si>
  <si>
    <t>ГБУЗ ПЕРМСКОГО КРАЯ "ГОРОДСКАЯ КЛИНИЧЕСКАЯ ПОЛИКЛИНИКА №7"</t>
  </si>
  <si>
    <t>ГБУЗ ПК "Оханская ЦРБ"</t>
  </si>
  <si>
    <t>ГБУЗ ПК Северная БКПО</t>
  </si>
  <si>
    <t>ТИТОВА</t>
  </si>
  <si>
    <t>ГБУЗ ПК Краснокамская ЦРБ</t>
  </si>
  <si>
    <t>ГКП 2</t>
  </si>
  <si>
    <t>ГБУЗ ПК "ГБ Соликамск"</t>
  </si>
  <si>
    <t>ГБУЗ ПК " БКПО"</t>
  </si>
  <si>
    <t>ГБУЗ ПЕРМСКОГО КРАЯ "ГОРОДСКАЯ КЛИНИЧЕСКАЯ ПОЛИКЛИНИКА г. Перми"</t>
  </si>
  <si>
    <t>ГБУЗ ПК ГП №7</t>
  </si>
  <si>
    <t>ГБУЗ ПК Сивинская ЦРБ</t>
  </si>
  <si>
    <t>ГБУЗ ПК "Сивинская ЦРБ"</t>
  </si>
  <si>
    <t xml:space="preserve"> ГБУЗ ПК ПЦРБ</t>
  </si>
  <si>
    <t>ГДП №3</t>
  </si>
  <si>
    <t xml:space="preserve">ГКБ ИМ ГРИНБЕРГА </t>
  </si>
  <si>
    <t>КГБ</t>
  </si>
  <si>
    <t>ГБУЗ ПК ГБ №6</t>
  </si>
  <si>
    <t>ГБУЗ ПК ЧБ им. В.Г.Любимова</t>
  </si>
  <si>
    <t>ГБУЗ ПК "Ординская ЦРБ"</t>
  </si>
  <si>
    <t>Орда,1Мая,6</t>
  </si>
  <si>
    <t>ГБУЗ ПК ГКП № 5</t>
  </si>
  <si>
    <t xml:space="preserve">ГБУЗ ПК ГКП </t>
  </si>
  <si>
    <t>ГБУЗ ПК ГКП ПЕРМИ</t>
  </si>
  <si>
    <t>ГБУЗ ПК "ГБ Лысьвинского ГО"</t>
  </si>
  <si>
    <t>ГБУЗ ПК Нытвенская РБ</t>
  </si>
  <si>
    <t>ГКП№4</t>
  </si>
  <si>
    <t>ГБУЗ ПК "Кишертская ЦРБ"</t>
  </si>
  <si>
    <t>Усть-Кишерть,Сылвенская,50</t>
  </si>
  <si>
    <t>ГБУЗ ПК ГКП № 2</t>
  </si>
  <si>
    <t>ГБУЗ ПК Вагнера, г. Александровск</t>
  </si>
  <si>
    <t xml:space="preserve">ГБУЗ ПК "ГБ ЛГО" </t>
  </si>
  <si>
    <t>Чернушинская РБ</t>
  </si>
  <si>
    <t>ГБУЗ ПК ГП № 7</t>
  </si>
  <si>
    <t>ГБУЗ ПЕРМСКОГО КРАЯ "ГОРОДСКАЯ КЛИНИЧЕСКАЯ ПОЛИКЛИНИКА Г.ПЕРМИ № 4"</t>
  </si>
  <si>
    <t>ГБУЗ ПК "Ильинская ЦРБ"</t>
  </si>
  <si>
    <t>ГДКП № 1</t>
  </si>
  <si>
    <t>ГБУЗ ПЕРМСКОГО КРАЯ "ГОРОДСКАЯ КЛИНИЧЕСКАЯ ПОЛИКЛИНИКА № 5"</t>
  </si>
  <si>
    <t>КБВ</t>
  </si>
  <si>
    <t>ГБУЗ ПК "Чердынская РБ"</t>
  </si>
  <si>
    <t>Алинская, 19</t>
  </si>
  <si>
    <t>ГКП г. Перми</t>
  </si>
  <si>
    <t>ГП 7</t>
  </si>
  <si>
    <t>ГБУЗ ПК ГБ №6 пол-ка</t>
  </si>
  <si>
    <t>ГБУЗ ПК ГП</t>
  </si>
  <si>
    <t>ГБУЗ ПК Частинская ЦРБ</t>
  </si>
  <si>
    <t>ГБУЗ ПК "ЛГО"</t>
  </si>
  <si>
    <t>ДКБ ИМ ПИЧУГИНА</t>
  </si>
  <si>
    <t>ЧУЗ "КБ "РЖД-Медицина" г. Пермь"</t>
  </si>
  <si>
    <t>ГБУЗ ПК ГКП №4</t>
  </si>
  <si>
    <t>Кунгурская больница</t>
  </si>
  <si>
    <t>ОЦРБ</t>
  </si>
  <si>
    <t xml:space="preserve">АО "МЕДИЦИНСКИЙ ЦЕНТР "ФИЛОСОФИЯ КРАСОТЫ И ЗДОРОВЬЯ",  </t>
  </si>
  <si>
    <t xml:space="preserve">ГБ Соликамска </t>
  </si>
  <si>
    <t xml:space="preserve">ГБУЗ ПК "Чернушинская РБ" </t>
  </si>
  <si>
    <t>ГДП № 4</t>
  </si>
  <si>
    <t>КБСР</t>
  </si>
  <si>
    <t>ГБУЗ ПК КБ Вагнера, г. Александровск</t>
  </si>
  <si>
    <t xml:space="preserve">ГБУЗ ПК КБ </t>
  </si>
  <si>
    <t>ГКП № 2</t>
  </si>
  <si>
    <t>ГБУЗ ПК ГКБ ИМ Гринберга</t>
  </si>
  <si>
    <t>ГБУЗ ПК "ГКБ им. Гринберга"</t>
  </si>
  <si>
    <t>ГБУЗ ПК "Нытвенская ЦРБ"</t>
  </si>
  <si>
    <t xml:space="preserve">ГБУЗ ПК ПЦРБ </t>
  </si>
  <si>
    <t>ГКП№5</t>
  </si>
  <si>
    <t>Пермская ЦРБ</t>
  </si>
  <si>
    <t>ГБУЗ ПК КБ им. Вагнера Е.А.</t>
  </si>
  <si>
    <t>ГБУЗ ПК Куединская ЦРБ</t>
  </si>
  <si>
    <t>ГБУЗ ПК КБ Вагнера Березники</t>
  </si>
  <si>
    <t>ГП№7</t>
  </si>
  <si>
    <t>ГБУЗ ПК "КБ имени Вагнера Е.А."</t>
  </si>
  <si>
    <t>ГБУЗ ПК "Березовская ЦРБ"</t>
  </si>
  <si>
    <t>Берёзовка,Школьная,1</t>
  </si>
  <si>
    <t>ГБУЗ ПК Большесосновская ЦРБ</t>
  </si>
  <si>
    <t>Поликлиника АЦЗ</t>
  </si>
  <si>
    <t>ГБУЗ ПК "Бардымская ЦРБ"</t>
  </si>
  <si>
    <t>с. Барда, ул. Ленина, 21</t>
  </si>
  <si>
    <t>ГБУЗ ПК Кунгурская ЦРБ</t>
  </si>
  <si>
    <t>ГКП 4</t>
  </si>
  <si>
    <t>ГБУЗ ПК Чайковская ДГБ</t>
  </si>
  <si>
    <t>ГБУЗ ПК "ГКП 5"</t>
  </si>
  <si>
    <t>ГБУЗ ПК Соликамская ГБ</t>
  </si>
  <si>
    <t>ГБУЗ ПК "Частинская ЦРБ"</t>
  </si>
  <si>
    <t>ООО Доктор Айболит</t>
  </si>
  <si>
    <t>ГБУЗ ПК КГБ им. Гринберга</t>
  </si>
  <si>
    <t>ГБУЗ ПК"БКПО"</t>
  </si>
  <si>
    <t>ГБУЗ ПК ГКП  №5</t>
  </si>
  <si>
    <t>ГБУЗ ПК "ГКП №5"</t>
  </si>
  <si>
    <t>ГБУЗ ПК "ГБ № 6"</t>
  </si>
  <si>
    <t>ГБУЗ ПЦРБ</t>
  </si>
  <si>
    <t>ГБУЗ ПК ЛГБ</t>
  </si>
  <si>
    <t>ГБУЗ ПК "Северная БКПО"</t>
  </si>
  <si>
    <t>ГДКБ №3</t>
  </si>
  <si>
    <t>ГБУЗ ПК ГДКП №5</t>
  </si>
  <si>
    <t>ГБУЗ ПК "Чернушинская  ЦРБ"</t>
  </si>
  <si>
    <t>ГБУЗ ПК "ГП № 7"</t>
  </si>
  <si>
    <t>ГБУЗ ПККБ им Вагнера</t>
  </si>
  <si>
    <t>ООО ГП</t>
  </si>
  <si>
    <t>ГБУЗ ПК ГДП № 4</t>
  </si>
  <si>
    <t>МСЧ № 140</t>
  </si>
  <si>
    <t>ГБУЗ ПК КБ им Вагнера г. Березники</t>
  </si>
  <si>
    <t>ГБУЗ ПК ЧБ им. Любимова</t>
  </si>
  <si>
    <t>МСЧ МВД</t>
  </si>
  <si>
    <t>ГБУЗ ПК «Осинская ЦРБ»</t>
  </si>
  <si>
    <t>ГБУЗ ПК ГКП №2</t>
  </si>
  <si>
    <t>Бр. Игнатовых, 3</t>
  </si>
  <si>
    <t>Чайковская ЦГБ</t>
  </si>
  <si>
    <t>ГБУЗ ПКПЦРБ</t>
  </si>
  <si>
    <t>КЦРБ</t>
  </si>
  <si>
    <t>ООО "Городская Поликлиника"</t>
  </si>
  <si>
    <t>МСЧ 140</t>
  </si>
  <si>
    <t>ГБУЗ ПК Нытвенская ЦРБ</t>
  </si>
  <si>
    <t>ГБУЗ ПК КЦРБ</t>
  </si>
  <si>
    <t>ГБУЗ ПК "ГДКП № 1"</t>
  </si>
  <si>
    <t>ГБУЗ ПК СБКПО</t>
  </si>
  <si>
    <t>ГБУЗ ПК "ГБ г. Соликамска"</t>
  </si>
  <si>
    <t>ГБУЗ ПК "Большесосновская ЦРБ"</t>
  </si>
  <si>
    <t>ГБУЗ ПЕРМСКОГО КРАЯ "ГОРОДСКАЯ КЛИНИЧЕСКАЯ ПОЛИКЛИНИКА города Перми"</t>
  </si>
  <si>
    <t xml:space="preserve">КБ Вагнера </t>
  </si>
  <si>
    <t>ГБУЗ ПК им. С.Н.Гринберга</t>
  </si>
  <si>
    <t>Красновишерская РБ</t>
  </si>
  <si>
    <t>ГБУЗ ПК ГБ ЧГБ</t>
  </si>
  <si>
    <t>ГБ Лысьва</t>
  </si>
  <si>
    <t>ГБУЗ ПК Гринберга</t>
  </si>
  <si>
    <t>ГБУЗ ПК "КЦРБ"</t>
  </si>
  <si>
    <t>ГБУЗ ПК НРБ</t>
  </si>
  <si>
    <t>ГБУЗ ПК им Гринберга</t>
  </si>
  <si>
    <t>ГБУЗ ПК "ЧБ им В.Г. Любимова"</t>
  </si>
  <si>
    <t>ПКЦ ФМБА</t>
  </si>
  <si>
    <t>ГБУЗ ПЕРМСКОГО КРАЯ "ГОРОДСКАЯ ДЕТСКАЯ КЛИНИЧЕСКАЯ ПОЛИКЛИНИКА №5"</t>
  </si>
  <si>
    <t>им Гринберга</t>
  </si>
  <si>
    <t>Ординская ЦРБ</t>
  </si>
  <si>
    <t>ГБУЗ ПК "Нытвенская РБ"</t>
  </si>
  <si>
    <t>ГБУЗ ПК « ОЦРБ»</t>
  </si>
  <si>
    <t>ГБУЗ ПК "ГКП № 4"</t>
  </si>
  <si>
    <t>ГБУЗ ПЕРМСКОГО КРАЯ "ГОРОДСКАЯ ДЕТСКАЯ КЛИНИЧЕСКАЯ ПОЛИКЛИНИКА №6"</t>
  </si>
  <si>
    <t>ГБУЗ ПК ГКП 4</t>
  </si>
  <si>
    <t>ГОСУДАРСТВЕННОЕ БЮДЖЕТНОЕ УЧРЕЖДЕНИЕ ЗДРАВООХРАНЕНИЯ ПЕРМСКОГО КРАЯ "КЛИНИЧЕСКАЯ БОЛЬНИЦА СВЕРДЛОВСКОГО РАЙОНА"</t>
  </si>
  <si>
    <t>ГДКП№1</t>
  </si>
  <si>
    <t>ГБУЗ ПК ГКП Пермь</t>
  </si>
  <si>
    <t>ГБУЗ ПК ГБ№6</t>
  </si>
  <si>
    <t>Лобачевского,26</t>
  </si>
  <si>
    <t>ГБ № 6</t>
  </si>
  <si>
    <t>ГДП № 3</t>
  </si>
  <si>
    <t>ГДБ</t>
  </si>
  <si>
    <t>МСЧ Сода</t>
  </si>
  <si>
    <t>Березовская ЦРб</t>
  </si>
  <si>
    <t>ГБУЗ ПК "ГБ" г. Соликамска</t>
  </si>
  <si>
    <t>ГБУЗ ГКБ им. Гринберга</t>
  </si>
  <si>
    <t>ГБУЗ ПК "ГКБ им.Гринберга"</t>
  </si>
  <si>
    <t>ГБУЗ ПК "Городская Клиническая" пол-ка №5</t>
  </si>
  <si>
    <t>ООО "Доктор Айболит"</t>
  </si>
  <si>
    <t>ФМБА МСЧ 140</t>
  </si>
  <si>
    <t>ГКП Пермь</t>
  </si>
  <si>
    <t>Уралмед</t>
  </si>
  <si>
    <t>ГБ г.Соликамск</t>
  </si>
  <si>
    <t xml:space="preserve">ГБУЗ ПК ГБ 6 </t>
  </si>
  <si>
    <t>ГБУЗ ПК ГКП№5</t>
  </si>
  <si>
    <t>МЛЭ</t>
  </si>
  <si>
    <t>ГБУЗ ПК"КГБ им Гринберга"</t>
  </si>
  <si>
    <t>ГДП 4</t>
  </si>
  <si>
    <t>Суксунская ЦРБ</t>
  </si>
  <si>
    <t>ГБУЗ ПК "НРБ"</t>
  </si>
  <si>
    <t>ГБ</t>
  </si>
  <si>
    <t>ГБ Соликамска</t>
  </si>
  <si>
    <t>ГБУЗ ПК Чернушинская ЦРБ</t>
  </si>
  <si>
    <t>ГБУЗ ПК "Осинская ЦГБ"</t>
  </si>
  <si>
    <t>ГБ Вагнера</t>
  </si>
  <si>
    <t>ГБУЗ ПК  БКПО</t>
  </si>
  <si>
    <t>ГБУЗ ПК  КГБ Краснокамская пол-ка</t>
  </si>
  <si>
    <t>ГБУЗ ПК КИШЕРСКАЯ ЦРБ</t>
  </si>
  <si>
    <t>МСЧ № 133</t>
  </si>
  <si>
    <t>ГБУЗ ПК "Чайковская  ЦГБ"</t>
  </si>
  <si>
    <t xml:space="preserve"> ГБУЗ ПК Суксунская ЦРБ</t>
  </si>
  <si>
    <t>ГБУЗ ПК "ГДБ г. Соликамск"</t>
  </si>
  <si>
    <t>ГБУЗ ПК "КБСР"</t>
  </si>
  <si>
    <t>ГБУЗ ПК ЛГО, г. Лысьва</t>
  </si>
  <si>
    <t>ДКБ им. Пичугина</t>
  </si>
  <si>
    <t>КБ СР</t>
  </si>
  <si>
    <t>ГБУЗ ПК им.Гринберга</t>
  </si>
  <si>
    <t>ГБУЗ ПЕРМСКОГО КРАЯ "ГОРОДСКАЯ ДЕТСКАЯ ПОЛИКЛИНИКА №3"</t>
  </si>
  <si>
    <t xml:space="preserve"> ГКП № 4</t>
  </si>
  <si>
    <t xml:space="preserve">  ГБУЗ ПК "  ГБ ЛГО  "</t>
  </si>
  <si>
    <t>ГБУЗ ПККБ</t>
  </si>
  <si>
    <t>Пушкина, 85</t>
  </si>
  <si>
    <t>ГБУЗ ПК ГДКП № 5</t>
  </si>
  <si>
    <t>ГБУЗ ПК ГБЛГО</t>
  </si>
  <si>
    <t>ГБУЗ ПК ГБ им. В.Г. Любимова</t>
  </si>
  <si>
    <t>ГБУЗ ПК Еловская ЦРБ</t>
  </si>
  <si>
    <t>ГБУЗ ПК ГБ г. Соликамска</t>
  </si>
  <si>
    <t>ГБУЗ ПК "Кишертская центральная районная больница"</t>
  </si>
  <si>
    <t>ГБУЗ ПК  "БКПО"</t>
  </si>
  <si>
    <t>ГБУЗ ПК "ЧБ им.   В.Г. Любимова"</t>
  </si>
  <si>
    <t>ГАУЗ ПК "ГКБ № 4"</t>
  </si>
  <si>
    <t>МСЧ 140 ФМБА</t>
  </si>
  <si>
    <t xml:space="preserve">ГБУЗ ПК ЧБ им Любимова </t>
  </si>
  <si>
    <t>ГБУЗ ПК «Карагайская ЦРБ»</t>
  </si>
  <si>
    <t>ГБУЗ ПК ГДП №3</t>
  </si>
  <si>
    <t>ГБУЗ ПК СГБ</t>
  </si>
  <si>
    <t>ГБУЗ ПЕРМСКОГО КРАЯ "Клиническая городская поликлиника" г. Перми</t>
  </si>
  <si>
    <t xml:space="preserve">ГБУЗ ПЕРМСКОГО КРАЯ "ГОРОДСКАЯ КЛИНИЧЕСКАЯ ПОЛИКЛИНИКА №2",  </t>
  </si>
  <si>
    <t xml:space="preserve"> ГБУЗ ПК Березовская ЦРБ</t>
  </si>
  <si>
    <t>ГБУЗ ПК "ГКП №4"</t>
  </si>
  <si>
    <t>СПИД-центр</t>
  </si>
  <si>
    <t>ГБУЗ ПК ГКП 2</t>
  </si>
  <si>
    <t>ГКБ Гринберга</t>
  </si>
  <si>
    <t>ГБУЗ ПК КМСЧ №1</t>
  </si>
  <si>
    <t>ГБУЗ ПК ВЦРБ</t>
  </si>
  <si>
    <t>ГБУЗ ПК "ГДП № 3"</t>
  </si>
  <si>
    <t>ГБУЗ ПК "Городская поликлиника № 7"</t>
  </si>
  <si>
    <t>ГБ 6</t>
  </si>
  <si>
    <t xml:space="preserve"> ГБУЗ ПК "Чайковская ЦГБ" </t>
  </si>
  <si>
    <t>ГБУЗ ПЕРМСКОГО КРАЯ ГКБ им. С. Н. Гринберга</t>
  </si>
  <si>
    <t>ГБУЗ ПК ДКБ Пичугина</t>
  </si>
  <si>
    <t>ГБУЗ ПК "Бардымская  ЦРБ"</t>
  </si>
  <si>
    <t>ГБУЗ ПК Большесосновская  ЦРБ</t>
  </si>
  <si>
    <t>ГБУЗ ПК КГБ им.Гринберга</t>
  </si>
  <si>
    <t xml:space="preserve">ГБУЗ ПК Краснокамская ГБ </t>
  </si>
  <si>
    <t>ГБУЗ ПК «Нытвенская РБ»</t>
  </si>
  <si>
    <t>МСЧ № 133 ФМБА</t>
  </si>
  <si>
    <t>ГБУЗ ПК ГКБ им. С.Н. Гринберга</t>
  </si>
  <si>
    <t>ГБУЗ ПК "ПРБ"</t>
  </si>
  <si>
    <t>ГБУЗ ПК "Чернушинская РБ" ул. Коммунистичекая д.16</t>
  </si>
  <si>
    <t>ГБУЗ ПК ЧБ им.В.Г.Любимова</t>
  </si>
  <si>
    <t>ГБУЗ ПК Очерская ГБ</t>
  </si>
  <si>
    <t>ГБУЗ ПК  " БКПО"</t>
  </si>
  <si>
    <t>КБСР СЕРПУХ</t>
  </si>
  <si>
    <t>ГДП№3</t>
  </si>
  <si>
    <t>ГБУЗ ПК "Ординская центральная районная больница"</t>
  </si>
  <si>
    <t>ГБУЗ ПК "Куединская ЦРБ "</t>
  </si>
  <si>
    <t>ГБУЗ ПК "Еловская ЦГБ"</t>
  </si>
  <si>
    <t>Красновишесрская ЦРБ</t>
  </si>
  <si>
    <t>ГБУЗ ПК ГДБ г. Соликамск</t>
  </si>
  <si>
    <t>ГБУЗ ПК ЧРБ</t>
  </si>
  <si>
    <t>ГПК № 7</t>
  </si>
  <si>
    <t xml:space="preserve">ГБУЗ ПК ГБ №6 </t>
  </si>
  <si>
    <t>ГБУЗ ПК «Городская клиническая поликлиника № 5"</t>
  </si>
  <si>
    <t>ГБУЗ ПЕРМСКОГО КРАЯ "ГОРОДСКАЯ ДЕТСКАЯ КЛИНИЧЕСКАЯ ПОЛИКЛИНИКА № 1"</t>
  </si>
  <si>
    <t>ГБУЗ ПК "ВЦРБ"</t>
  </si>
  <si>
    <t>Бардымская ЦРБ им. А.П. Курочкиной</t>
  </si>
  <si>
    <t>ГБУЗ ПК "Городская клиническая пол-ка №5</t>
  </si>
  <si>
    <t>ПГМУ</t>
  </si>
  <si>
    <t>ГБУЗ ПК ОсинскаяЦРБ</t>
  </si>
  <si>
    <t>ООО " ГОРОДСКАЯ ПОЛИКЛИНИКА"</t>
  </si>
  <si>
    <t>ГБУЗ СуксунскаяЦРБ</t>
  </si>
  <si>
    <t>Очерская ЦРБ</t>
  </si>
  <si>
    <t>ГБУЗ ПК "ГБ"г.Соликамска</t>
  </si>
  <si>
    <t>Кишертская ЦРБ</t>
  </si>
  <si>
    <t>ГБУЗ ПК  им Гринберга</t>
  </si>
  <si>
    <t>ГБУЗ ПК  Верещагинская ЦРБ</t>
  </si>
  <si>
    <t>ГБ №6</t>
  </si>
  <si>
    <t>ГБУЗ ПК "ЧБ им.В.Г. Любимова"</t>
  </si>
  <si>
    <t>ГБУЗ ПК КБ Свердловского района</t>
  </si>
  <si>
    <t>ГБУЗ ПК Уинская ЦРБ</t>
  </si>
  <si>
    <t>ГБУЗ ПК «ГКП № 4»</t>
  </si>
  <si>
    <t>РЖД-Медицина</t>
  </si>
  <si>
    <t xml:space="preserve">ГБУЗ ПК КБ ВАГНЕРА </t>
  </si>
  <si>
    <t>КГП</t>
  </si>
  <si>
    <t xml:space="preserve">ГБУЗ ПК "КГБ" </t>
  </si>
  <si>
    <t>ГБУЗ ПК ПККПБ</t>
  </si>
  <si>
    <t>2 Корсуньская,1</t>
  </si>
  <si>
    <t>ГБУЗ ПК  Чайковская ЦГБ</t>
  </si>
  <si>
    <t>ГБУЗ ПК "Куединская  ЦРБ"</t>
  </si>
  <si>
    <t>МСЧ № 140 ФМБА</t>
  </si>
  <si>
    <t xml:space="preserve">ГДКП 6,  </t>
  </si>
  <si>
    <t>ГБУЗ ПК "ГКП№5"</t>
  </si>
  <si>
    <t>Ависма МЕД</t>
  </si>
  <si>
    <t xml:space="preserve">  ГБУЗ ПК "ГОРОДСКАЯ КЛИНИЧЕСКАЯ ПОЛИКЛИНИКА Г. ПЕРМИ"</t>
  </si>
  <si>
    <t xml:space="preserve"> ГБУЗ ПК КБ</t>
  </si>
  <si>
    <t>ГБУЗ ПК  Краснокамская ГБ</t>
  </si>
  <si>
    <t>ГБУЗ ПК "ГКП  5"</t>
  </si>
  <si>
    <t>МСЧ №133 пол №5</t>
  </si>
  <si>
    <t>ГБУЗ ПК Березовкая больница</t>
  </si>
  <si>
    <t>ГБУЗ ПК №6</t>
  </si>
  <si>
    <t>ГБУЗ ПК "Чернушинская ЦГБ"</t>
  </si>
  <si>
    <t>ГДКБ № 3</t>
  </si>
  <si>
    <t>ГБУЗ ПК 6</t>
  </si>
  <si>
    <t>ГБУЗ ПК им. Гринберга</t>
  </si>
  <si>
    <t>ГБУЗ ПК Чердынская ЦРБ</t>
  </si>
  <si>
    <t>ГКП№2</t>
  </si>
  <si>
    <t>ГБУЗ ПК «Верещагинская ЦРБ»</t>
  </si>
  <si>
    <t>ГБУЗ ПК"ПКБ им Гринберга"</t>
  </si>
  <si>
    <t>ГБУЗ ПК ГДП № 3</t>
  </si>
  <si>
    <t>ГБУЗ ПК "Осинская  ЦРБ"</t>
  </si>
  <si>
    <t>ГБУЗ ПК "ДЕТСКАЯ КЛИНИЧЕСКАЯ БОЛЬНИЦА ИМЕНИ ПИЧУГИНА ПАВЛА ИВАНОВИЧА"</t>
  </si>
  <si>
    <t>БКПО</t>
  </si>
  <si>
    <t>ГБУЗ ПК "КБ Свердловского района" пол-ка Серп,11а</t>
  </si>
  <si>
    <t>ГБУЗ ПК Куединская ЦГБ</t>
  </si>
  <si>
    <t>ДКБ им.Пичугина</t>
  </si>
  <si>
    <t xml:space="preserve"> ГБУЗ ПК Суксунския ЦРБ</t>
  </si>
  <si>
    <t>ГБУЗ ПЕРМСКОГО КРАЯ "ГОРОДСКАЯ БОЛЬНИЦА №6"</t>
  </si>
  <si>
    <t>Ависма-мед</t>
  </si>
  <si>
    <t>ГБУЗ ПК СуксунскаяЦРБ</t>
  </si>
  <si>
    <t>ГБУЗ ПК "ГБ Свердловского района"</t>
  </si>
  <si>
    <t>ГБУЗ ПК "Чайковская ЦРБ"</t>
  </si>
  <si>
    <t xml:space="preserve">ГП № 7 </t>
  </si>
  <si>
    <t>ГБУЗ ПК СЦРБ</t>
  </si>
  <si>
    <t>ГБУЗ ПК "ГКП г.ПЕРМИ"</t>
  </si>
  <si>
    <t>ГБУЗ ПК "ГБ №6"</t>
  </si>
  <si>
    <t>ГБУЗ ПК КГБ г. Краснокамск пол-ка</t>
  </si>
  <si>
    <t>Чердынская ЦРБ</t>
  </si>
  <si>
    <t>Альфа Центр Здоровья</t>
  </si>
  <si>
    <t>133 мсч</t>
  </si>
  <si>
    <t>ГБУЗ  ПК  "ГОРОДСКАЯ ДЕТСКАЯ КЛИНИЧЕСКАЯ ПОЛИКЛИНИКА № 6"</t>
  </si>
  <si>
    <t>ГБУЗ ПК ГБ Соликамска</t>
  </si>
  <si>
    <t>ГБУЗ ПК "ГКБ им С.Н.Гринберга""</t>
  </si>
  <si>
    <t>ГБУЗ ПК "Городская клиническая поликлиника № 5"</t>
  </si>
  <si>
    <t>ЧУЗ КБ РЖД Медицина</t>
  </si>
  <si>
    <t xml:space="preserve">ГБУЗ ПЕРМСКОГО КРАЯ "ГОРОДСКАЯ КЛИНИЧЕСКАЯ ПОЛИКЛИНИКА №4",  </t>
  </si>
  <si>
    <t>ГБУЗ ПК «Еловская ЦРБ»</t>
  </si>
  <si>
    <t>ГБУЗ ПК «Оханская РБ»</t>
  </si>
  <si>
    <t>ООО ГОРОДСКАЯ ПОЛИКЛИНИКА</t>
  </si>
  <si>
    <t>Макаренко,21</t>
  </si>
  <si>
    <t>ГБУЗ ПК "ГОРОДСКАЯ КЛИНИЧЕСКАЯ ПОЛ_КА №5"</t>
  </si>
  <si>
    <t xml:space="preserve">ГБУЗ ПК ГБ ЛГО </t>
  </si>
  <si>
    <t>Осинская ЦРБ</t>
  </si>
  <si>
    <t>ГБУЗ ПК "Городская Клиническая Поликлиника №7"</t>
  </si>
  <si>
    <t>ГБУЗ ПК "ЧБ им. В.Г. Любимова</t>
  </si>
  <si>
    <t xml:space="preserve"> ГБУЗ ПК Чердынская РБ</t>
  </si>
  <si>
    <t>Верещагинская ЦРБ</t>
  </si>
  <si>
    <t>ГБУЗ ПК "ЧБ им.Любимова"</t>
  </si>
  <si>
    <t xml:space="preserve">ГБУЗ ПЕРМСКОГО КРАЯ "ГОРОДСКАЯ ПОЛИКЛИНИКА №7" </t>
  </si>
  <si>
    <t>ГБУЗ ПК "ГКБ им. С. Н. Гринберга"</t>
  </si>
  <si>
    <t>ГБУЗ ПК БерезовскаяЦРБ</t>
  </si>
  <si>
    <t>ГБУЗ ПК "Очёрская ЦРБ"</t>
  </si>
  <si>
    <t>ГБУЗ ПК Куединская  ЦГБ</t>
  </si>
  <si>
    <t>ГБУЗ ПК ГБ г.Соликамска</t>
  </si>
  <si>
    <t>ГБУЗ ПК "ГКП г. Перми"</t>
  </si>
  <si>
    <t>ГБУЗ ПК КГБ им.. Гринберга</t>
  </si>
  <si>
    <t>ГБУЗ ПК "Городская клиническая поликлинника №5"</t>
  </si>
  <si>
    <t>ГБУЗ ПК «Октябрьская ЦРБ»</t>
  </si>
  <si>
    <t>ГДКП 3</t>
  </si>
  <si>
    <t>ГБУЗ ПЕРМСКОГО КРАЯ "ГОРОДСКАЯ  ПОЛИКЛИНИКА №7"</t>
  </si>
  <si>
    <t>ГБУЗ ПК"Северная БКПО"</t>
  </si>
  <si>
    <t>ГБУЗ ПК "ГКП №2"</t>
  </si>
  <si>
    <t>ГБУЗ ПК "Чайковская  ЦРБ"</t>
  </si>
  <si>
    <t>ГБУЗ ПК ГБ 6</t>
  </si>
  <si>
    <t xml:space="preserve">ГБУЗ ПК ГБ № 6 </t>
  </si>
  <si>
    <t>Чердынская ГБ</t>
  </si>
  <si>
    <t>Карагайская ЦРБ</t>
  </si>
  <si>
    <t xml:space="preserve">ГАУЗ ПК "ГКБ №4" </t>
  </si>
  <si>
    <t>ГБУЗ  ПК Кишертская ЦРБ</t>
  </si>
  <si>
    <t>ЧУЗ "КБ "РЖД-Медицина" г. Перми</t>
  </si>
  <si>
    <t>ГБУЗ ПК "КБ СР"</t>
  </si>
  <si>
    <t>ГБУЗ ПК "ГДБ Соликамск"</t>
  </si>
  <si>
    <t xml:space="preserve">ГБУЗ ПК ЧГБ </t>
  </si>
  <si>
    <t>ЧДГБ</t>
  </si>
  <si>
    <t>ГБУЗ ПК КБ им.Вагнера г.Березники</t>
  </si>
  <si>
    <t>ГБУЗ ПК КБ Березники</t>
  </si>
  <si>
    <t>ГБУЗ ПККГБ</t>
  </si>
  <si>
    <t>ФГБУЗ "ПЕРМСКИЙ КЛИНИЧЕСКИЙ ЦЕНТР ФЕДЕРАЛЬНОГО МЕДИКО-БИОЛОГИЧЕСКОГО АГЕНТСТВА"</t>
  </si>
  <si>
    <t>ГБУЗ ПК "КБ Сердловского района" пол-ка Серп,11а</t>
  </si>
  <si>
    <t>МедЛабЭкспресс</t>
  </si>
  <si>
    <t>ГБУЗ ПК "ГП №7"</t>
  </si>
  <si>
    <t>ГБУЗ ПК  "ГОРОДСКАЯ  КЛИНИЧЕСКАЯ ПОЛИКЛИНИКА № 5"</t>
  </si>
  <si>
    <t>ГБУЗ ПК ГДКП № 6</t>
  </si>
  <si>
    <t>МСЧ 59 ФСИН</t>
  </si>
  <si>
    <t>ГБУЗ ПК "Куединская ЦРБ  ЦРБ"</t>
  </si>
  <si>
    <t xml:space="preserve">ГБУЗ ПЕРМСКОГО КРАЯ "ГОРОДСКАЯ КЛИНИЧЕСКАЯ ПОЛИКЛИНИКА №5",  </t>
  </si>
  <si>
    <t xml:space="preserve"> ГБУЗ ПК "Чайковская ЦГБ"</t>
  </si>
  <si>
    <t xml:space="preserve"> ГБУЗ ПК ГКБ им. С.Н.Гринберга</t>
  </si>
  <si>
    <t>ГБУЗ ПК «Очерская ЦРБ»</t>
  </si>
  <si>
    <t xml:space="preserve">ГКП </t>
  </si>
  <si>
    <t>ГБУЗ ПК «КБ им. Ак. Вагнера» г. Березники</t>
  </si>
  <si>
    <t>ГБУЗ ПК ГП 7</t>
  </si>
  <si>
    <t xml:space="preserve"> ГП № 7</t>
  </si>
  <si>
    <t>ГБУЗ ПК "ГДКП № 6"</t>
  </si>
  <si>
    <t>ГБУЗ ПК "ГБ ЛЫСЬВЕНСКОГО ГОРОДСКОГО ОКРУГА"</t>
  </si>
  <si>
    <t>ГБУЗ ПК"ЧРБ"</t>
  </si>
  <si>
    <t>ГБУЗ ПК ГКП 5</t>
  </si>
  <si>
    <t>ГБУЗ ПК ГБ г Соликамск</t>
  </si>
  <si>
    <t>ГБУЗ ПКЦ ФМБА</t>
  </si>
  <si>
    <t>ГБУЗ ПК КГБ г. Краснокамск</t>
  </si>
  <si>
    <t>ГКП2</t>
  </si>
  <si>
    <t>ГБУЗ ПК ГКБ им.Гринберга</t>
  </si>
  <si>
    <t>ГБУЗ ПК ГКП Г, Перми</t>
  </si>
  <si>
    <t>ПККГВВ</t>
  </si>
  <si>
    <t>ГБУЗ ПК Бардымская ЦРБ</t>
  </si>
  <si>
    <t>МСЧ №133 пол. №5</t>
  </si>
  <si>
    <t>ГАУЗ ПК ГКБ 4, г. Кизел</t>
  </si>
  <si>
    <t>ГП №5</t>
  </si>
  <si>
    <t>ГБУЗ ПЕРМСКОГО КРАЯ "ГОРОДСКАЯ КЛИНИЧЕСКАЯ ПОЛИКЛИНИКА № 2"</t>
  </si>
  <si>
    <t>ГКП № 7</t>
  </si>
  <si>
    <t xml:space="preserve">ГДКП 6,  ,  ,  ,  </t>
  </si>
  <si>
    <t>ДГБ СОЛИКАМСК</t>
  </si>
  <si>
    <t xml:space="preserve">ГБУЗ ПК "КБ им. ак. Вагнера Е.А." в г. Березники </t>
  </si>
  <si>
    <t>ГБУЗ ПК "ЧернушинскаяРБ"</t>
  </si>
  <si>
    <t>ГБУЗ ПК «Оханская ЦРБ»</t>
  </si>
  <si>
    <t>ГДКП№5</t>
  </si>
  <si>
    <t xml:space="preserve"> ГБУЗ ПК Суксунчская  ЦРБ</t>
  </si>
  <si>
    <t xml:space="preserve"> ГБУЗ ПК "Уинская ЦГБ" </t>
  </si>
  <si>
    <t>ГБУЗ ПК ГБ № 6 поликлиника</t>
  </si>
  <si>
    <t>ГБУЗ ПК "Очёрский ЦРБ"</t>
  </si>
  <si>
    <t>МСЧ 133 пол.5</t>
  </si>
  <si>
    <t>ГБУЗ ПЕРМСКОГО КРАЯ "ГОРОДСКАЯ ПОЛИКЛИНИКА №5"</t>
  </si>
  <si>
    <t>ГБУЗ ПК "Городская клиническая поликлиника №5"</t>
  </si>
  <si>
    <t>ГКБ №4</t>
  </si>
  <si>
    <t>Ким, 2</t>
  </si>
  <si>
    <t>ГБУЗ ПК "Городская детская  клиническая поликлинника №1"</t>
  </si>
  <si>
    <t>ГБУЗ ПК ГДКП № 1</t>
  </si>
  <si>
    <t>КБ Свердловского района</t>
  </si>
  <si>
    <t>СПИД</t>
  </si>
  <si>
    <t>ГБУЗ ПК "ГКБ им. С.Н.Гринберга"</t>
  </si>
  <si>
    <t>ГБУЗ ПЕРМСКОГО КРАЯ "ПЦРБ"</t>
  </si>
  <si>
    <t>ГБУЗ ПК «БКПО»</t>
  </si>
  <si>
    <t>Ильинская ЦРБ</t>
  </si>
  <si>
    <t>ГБУЗ ПК ГКП № 5"</t>
  </si>
  <si>
    <t>ФГБУЗ ПКЦ ФМБА МСЧ 133</t>
  </si>
  <si>
    <t>ГКП №7</t>
  </si>
  <si>
    <t xml:space="preserve">ГБУЗ ПК ГБ Соликамск </t>
  </si>
  <si>
    <t>ГБУЗ ПК ГКБ имГринберга</t>
  </si>
  <si>
    <t>ГБУЗ ПЕРМСКОГО КРАЯ "ГОРОДСКАЯ КЛИНИЧЕСКАЯ ПОЛИКЛИНИКА №6"</t>
  </si>
  <si>
    <t>ПККИБ</t>
  </si>
  <si>
    <t>ГБУЗ ПК №6 поликлиника</t>
  </si>
  <si>
    <t>ГДКП№6</t>
  </si>
  <si>
    <t>ГБУЗ ПК "Куединская ЦГБ"</t>
  </si>
  <si>
    <t>Соликамская ЦРБ</t>
  </si>
  <si>
    <t>ГБУЗ ПК «Чайковская ДГБ»</t>
  </si>
  <si>
    <t>ГАУЗ ПК "ГКБ №4"</t>
  </si>
  <si>
    <t>ГБУЗПК ГБЛГО</t>
  </si>
  <si>
    <t>ГКП № 2 г. Перми</t>
  </si>
  <si>
    <t>ГБУЗ ПККБ им. Вагнера</t>
  </si>
  <si>
    <t xml:space="preserve"> ГДКП №6</t>
  </si>
  <si>
    <t xml:space="preserve"> ГБУЗ ПК "ЧБ им. В.Г. Любимова"</t>
  </si>
  <si>
    <t>Оханская ЦРБ</t>
  </si>
  <si>
    <t>ГБУЗ ПК "Чернушинская районная больница"</t>
  </si>
  <si>
    <t xml:space="preserve">ГБУЗ ПК "КБ им. ак. Вагнера Е.А." </t>
  </si>
  <si>
    <t>ГБУЗ ПК "Верещагинская  ЦРБ"</t>
  </si>
  <si>
    <t>Гринберга</t>
  </si>
  <si>
    <t xml:space="preserve">ГБУЗ ПК «КБСР» </t>
  </si>
  <si>
    <t xml:space="preserve">МСЧ 133 </t>
  </si>
  <si>
    <t>ГБУЗ ПК "ГБ ЧБ им. Любимова"</t>
  </si>
  <si>
    <t>ГБУЗ ПК ГДКП 6</t>
  </si>
  <si>
    <t>ГБУЗ ПК "Суксунская центральная районная больница"</t>
  </si>
  <si>
    <t>Кунгурская ЦРБ</t>
  </si>
  <si>
    <t>ГБУЗПК ЧБ им.Любимова</t>
  </si>
  <si>
    <t>ГБУЗ ПК Октябрьская ЦРБ"</t>
  </si>
  <si>
    <t>ГБУЗ ПК «КБСР»</t>
  </si>
  <si>
    <t>Соликамская ГДБ</t>
  </si>
  <si>
    <t>ГБУЗ ПК ГКП №5"</t>
  </si>
  <si>
    <t>ГБУЗ ПК Краснокамская пол-ка</t>
  </si>
  <si>
    <t xml:space="preserve">ГБУЗ ПК "Большесосновская ЦРБ" </t>
  </si>
  <si>
    <t>ГБУЗ ПК ЧЦГБ</t>
  </si>
  <si>
    <t>ГБУЗ ПК ГБ №6 поликлиника</t>
  </si>
  <si>
    <t>ГБУЗ ПК  "  БКПО"</t>
  </si>
  <si>
    <t>РБ Чердынь</t>
  </si>
  <si>
    <t>ГБУЗ ПК  Частинская ЦРБ</t>
  </si>
  <si>
    <t xml:space="preserve">ГБУЗ ПК "КБ им. ак. Вагнера Е.А. " в г. Березники </t>
  </si>
  <si>
    <t>ЧУЗ «КБ „РЖД-Медицина“»</t>
  </si>
  <si>
    <t>МСЧ № 133 полик.6</t>
  </si>
  <si>
    <t>ГБУЗ ПК КБ им.Вагнера Е.А. Детская поликлиника г.Березники</t>
  </si>
  <si>
    <t>ООО Поликлиника АЦЗ</t>
  </si>
  <si>
    <t>ФМБА МСЧ №133</t>
  </si>
  <si>
    <t xml:space="preserve">ГБУЗ ПК "ГОРОДСКАЯ БОЛЬНИЦА №6"
</t>
  </si>
  <si>
    <t>ГБУЗ ПК  "ГКБ им. С.Н.Гринберга"</t>
  </si>
  <si>
    <t xml:space="preserve">ГКП 5 </t>
  </si>
  <si>
    <t xml:space="preserve">ГДКП 6,  ,  </t>
  </si>
  <si>
    <t>ГБУЗ ПЕРМСКОГО КРАЯ "ГКП № 5"</t>
  </si>
  <si>
    <t>КБ Вагнера  Березники</t>
  </si>
  <si>
    <t>ГБУЗ ПК "КФМЦ"</t>
  </si>
  <si>
    <t>ГБУЗ ПК ЧГБ им.В.Г.Любимова</t>
  </si>
  <si>
    <t>ГБУЗ ПК КБ им Вагнера г.Березники</t>
  </si>
  <si>
    <t>ГБУЗ ПК ПЦРБ поликлиника</t>
  </si>
  <si>
    <t xml:space="preserve">ГДКБ 3,  ,  ,  ,  ,  ,  ,  </t>
  </si>
  <si>
    <t>ГБУЗ ПК Очерская ЦРБ"</t>
  </si>
  <si>
    <t>ГАУЗ ПК ГКБ 4, г. Губаха</t>
  </si>
  <si>
    <t>ГБУЗ ПК  им. Гринберга</t>
  </si>
  <si>
    <t xml:space="preserve"> ГКП № 5</t>
  </si>
  <si>
    <t>ГБУЗ ПК  Кунгурская больница</t>
  </si>
  <si>
    <t>ГБУЗ ПЕРМСКОГО КРАЯ "ГОРОДСКАЯ ДЕТСКАЯ ПОЛИКЛИНИКА №4"</t>
  </si>
  <si>
    <t>ГБУЗ ПК Карагайская б-ца</t>
  </si>
  <si>
    <t>ГБУЗ ПК  КГБ г. Краснокамск, пол-ка"</t>
  </si>
  <si>
    <t>Березовская ЦРБ ГБУЗ ПК</t>
  </si>
  <si>
    <t>МСЧ № 133 пол № 6</t>
  </si>
  <si>
    <t>РЖД Медицина</t>
  </si>
  <si>
    <t>ГБУЗ ПК Чернушинская РБ</t>
  </si>
  <si>
    <t>МСЧ 133 пол. № 5</t>
  </si>
  <si>
    <t>ГБ Лысьвенского городского округа</t>
  </si>
  <si>
    <t>ГБУЗ ПК  "ЧБ им. В.Г. Любимова"</t>
  </si>
  <si>
    <t>ГБУЗ ПЕРМСКОГО КРАЯ "ГОРОДСКАЯ КЛИНИЧЕСКАЯ ПОЛИКЛИНИКА им Пичугина"</t>
  </si>
  <si>
    <t>ГБУЗ ПК "КраснокамскаяГБ"</t>
  </si>
  <si>
    <t>ГДКП №3</t>
  </si>
  <si>
    <t>ГБУЗ ПК Краснокамская РБ</t>
  </si>
  <si>
    <t>ГБУЗ ПК "ЧБ им. В.Г Любимова"</t>
  </si>
  <si>
    <t>ГБУЗ ПК "ЧБ Любимова", г. Чусовой</t>
  </si>
  <si>
    <t>ГБУЗ ПК "БЕРЕЗОВСКАЯ ЦЕНТРАЛЬНАЯ РАЙОННАЯ БОЛЬНИЦА"</t>
  </si>
  <si>
    <t xml:space="preserve">ГДКП 5,  ,  ,  ,  ,  ,  ,  ,  ,  ,  ,  ,  ,  </t>
  </si>
  <si>
    <t>ГБУЗ ПК ПЦРБ  пол-ка</t>
  </si>
  <si>
    <t>ГБУЗ ПККИБ</t>
  </si>
  <si>
    <t>ГБУЗ ПК Осинская ЦГБ</t>
  </si>
  <si>
    <t>ГБУЗ Карагайская ЦРБ</t>
  </si>
  <si>
    <t xml:space="preserve">ГБУЗ ПК "Октябрьская ЦРБ"  </t>
  </si>
  <si>
    <t>ГБУЗ ПК "ГБ им. С.Н. Гринберга"</t>
  </si>
  <si>
    <t>ГБУЗ ПК" СБКПО"</t>
  </si>
  <si>
    <t>Соликамск ГБ</t>
  </si>
  <si>
    <t>Доктор Лайт</t>
  </si>
  <si>
    <t>ГБУЗ ПК КБ СР</t>
  </si>
  <si>
    <t>ГБУЗ ПК Верещагтнская ЦРБ</t>
  </si>
  <si>
    <t>СБКПО</t>
  </si>
  <si>
    <t>ГБУЗ ПК "ГОРОДСКАЯ ДЕТСКАЯ КЛИНИЧЕСКАЯ ПОЛИКЛИНИКА №6 Г.ПЕРМИ"</t>
  </si>
  <si>
    <t>ГБУЗ ПК "Городская поликлиника № 7</t>
  </si>
  <si>
    <t>МСЧ РЖД</t>
  </si>
  <si>
    <t xml:space="preserve"> ГБУЗ ПК "Уинская ЦРБ" </t>
  </si>
  <si>
    <t>ГДКБ №1</t>
  </si>
  <si>
    <t xml:space="preserve">ГБУЗ ПК "Частинская ЦРБ" </t>
  </si>
  <si>
    <t>ГБУЗ ПК "БЦРБ"</t>
  </si>
  <si>
    <t>ГБУЗ ПК "ГБ № 6</t>
  </si>
  <si>
    <t>ГБУЗ ПК "КрасновишерскаяЦРБ"</t>
  </si>
  <si>
    <t>ГБУЗ ПК  ГБ № 6 "</t>
  </si>
  <si>
    <t xml:space="preserve">ГБУЗ ПК "КБ Свердловского района" пол-ка Серп,11а </t>
  </si>
  <si>
    <t>ГБУЗ ПК"Очёрская ЦРБ"</t>
  </si>
  <si>
    <t>ГБУЗ ПК МСЧ № 133 пол 6</t>
  </si>
  <si>
    <t>ГБУЗ ПК ЧБ.В.Г.Любимова</t>
  </si>
  <si>
    <t>ГБУЗ ПК "Бардымская ЦРБ им А.П. Курочкиной"</t>
  </si>
  <si>
    <t>Бардымская ЦРБ</t>
  </si>
  <si>
    <t>ГБУЗ ПК "ГКБ №4" г. Кизел</t>
  </si>
  <si>
    <t>ГБУЗ ПК "ГКБ №4" г. Губаха</t>
  </si>
  <si>
    <t>ГАУЗ ПК "ГКБ №4" г. Гремячинск</t>
  </si>
  <si>
    <t>Чуз "КБ"РЖД-Медицина" г. Пермь</t>
  </si>
  <si>
    <t>ЧУЗ КБ "РЖД-Медицина"</t>
  </si>
  <si>
    <t>ЧУЗ "КЛИНИЧЕСКАЯ БОЛЬНИЦА "РЖД-МЕДИЦИНА" ГОРОДА ПЕРМЬ</t>
  </si>
  <si>
    <t>ГБУЗ ПК "ГКП № 5" г. Перми</t>
  </si>
  <si>
    <t>ГБУЗ Краснокамская ГБ</t>
  </si>
  <si>
    <t>ГБУЗ ПК Краснокамская ГБ стац</t>
  </si>
  <si>
    <t>ГБУЗ ПК Краснокамска ГБ</t>
  </si>
  <si>
    <t>ГБУЗ ПК «КЦРБ»</t>
  </si>
  <si>
    <t>ГБУЗ ПК ГКБ</t>
  </si>
  <si>
    <t>ГБУЗ ПК МСЧ № 133 пол 5</t>
  </si>
  <si>
    <t>Гбуз ПК МСЧ 133пол 5</t>
  </si>
  <si>
    <t>Гбуз ПК МСЧ 133</t>
  </si>
  <si>
    <t>ГБУЗ им. Гринберга</t>
  </si>
  <si>
    <t>ГДКП № 4</t>
  </si>
  <si>
    <t>ГБУЗ ПК "ГОРОДСКАЯ БОЛЬНИЦА №2"</t>
  </si>
  <si>
    <t>Медси Группа компаний АО Пермь</t>
  </si>
  <si>
    <t>ГАУЗ ПК ГКБ №4</t>
  </si>
  <si>
    <t>ФГУЗ "МСЧ№ 133" ФМБА</t>
  </si>
  <si>
    <t>ФБУЗ МСЧ №133</t>
  </si>
  <si>
    <t>МСЧ №133 пол 5</t>
  </si>
  <si>
    <t>ГБУЗ ПК ГП № 1</t>
  </si>
  <si>
    <t>ГБУЗ ПК «ВЦРБ»</t>
  </si>
  <si>
    <t>ГБУЗ Пким. Гринберга</t>
  </si>
  <si>
    <t>ДКБ ИМ ПИГУГИНА</t>
  </si>
  <si>
    <t xml:space="preserve">Филиал ГАУЗ ПК "ГКБ  №4"                                         </t>
  </si>
  <si>
    <t>ГБУЗ ПК КБ им. Вагнера г. Березники</t>
  </si>
  <si>
    <t>ГБУЗ ПК "КБ им. Вагнера" г. Березники</t>
  </si>
  <si>
    <t>поликлиника МСЧ МВД России по ПК, ул. Героев Хасана, 47</t>
  </si>
  <si>
    <t>АО МЦ Философия красоты и здоровья Поликлиника , Постаногова , 7</t>
  </si>
  <si>
    <t xml:space="preserve">ГБУЗ ПК "КБ Свердловского района" </t>
  </si>
  <si>
    <t xml:space="preserve">ГДП 3,  ,  </t>
  </si>
  <si>
    <t xml:space="preserve">ГДКП 1,  </t>
  </si>
  <si>
    <t xml:space="preserve">ГДКП 1,  ,  ,  ,  ,  ,  ,  </t>
  </si>
  <si>
    <t xml:space="preserve">ГДКП 1,  ,  </t>
  </si>
  <si>
    <t xml:space="preserve">ГБУЗ ПК Сивинская ЦРБ </t>
  </si>
  <si>
    <t>ГБУЗ ПК ГКП  № 2</t>
  </si>
  <si>
    <t>ГБУЗ ПК ГКП  № 5</t>
  </si>
  <si>
    <t>ГБУЗ ПК ГДКП  № 5</t>
  </si>
  <si>
    <t>Клиника ПГМУ</t>
  </si>
  <si>
    <t>ГБУЗ ПК «Уральская РБ»</t>
  </si>
  <si>
    <t>ГБУЗ ПК "КБ им. Вагнера", Александровский филиал</t>
  </si>
  <si>
    <t>МСЧ №3</t>
  </si>
  <si>
    <t>Серпуховская, 11а</t>
  </si>
  <si>
    <t>МСЧ №8</t>
  </si>
  <si>
    <t>Гусарова, 7</t>
  </si>
  <si>
    <t>МБУЗ ДГП №10</t>
  </si>
  <si>
    <t>Г. Хасана, 10а</t>
  </si>
  <si>
    <t>Санаторий "Подснежник"</t>
  </si>
  <si>
    <t>Ст. Бахаревка</t>
  </si>
  <si>
    <t>МБУЗ ГКП № 1</t>
  </si>
  <si>
    <t>Кирова, 45</t>
  </si>
  <si>
    <t>МБУЗ ГДКП №2</t>
  </si>
  <si>
    <t>Екатерининская,166</t>
  </si>
  <si>
    <t>МБУЗ ГССМП</t>
  </si>
  <si>
    <t>Попова,54</t>
  </si>
  <si>
    <t>МСЧ №9</t>
  </si>
  <si>
    <t>Бр. Игнатовых, 2</t>
  </si>
  <si>
    <t>ГСП №2</t>
  </si>
  <si>
    <t>Студенческая,32</t>
  </si>
  <si>
    <t>МУЗ МСЧ №11</t>
  </si>
  <si>
    <t>М.Рыбалко,21</t>
  </si>
  <si>
    <t>МБУЗГП №9</t>
  </si>
  <si>
    <t>Писарева, 56</t>
  </si>
  <si>
    <t>МБУЗ ГП №8</t>
  </si>
  <si>
    <t>Качканарская, 47</t>
  </si>
  <si>
    <t>Кукуштанская УБ</t>
  </si>
  <si>
    <t>Кукуштан,Уральская,18</t>
  </si>
  <si>
    <t>ГБ "Звездный"</t>
  </si>
  <si>
    <t>ул.Ленина, 22</t>
  </si>
  <si>
    <t>КЦРП</t>
  </si>
  <si>
    <t>г.Кр-мск, ул. Шоссейная,1</t>
  </si>
  <si>
    <t>ЦРБ</t>
  </si>
  <si>
    <t>Оверятская ПВА</t>
  </si>
  <si>
    <t>п.Оверята, ул. Заводская,10</t>
  </si>
  <si>
    <t>Майская СВА</t>
  </si>
  <si>
    <t>п.Майский, ул. Северная,1</t>
  </si>
  <si>
    <t>Мысовская СВА</t>
  </si>
  <si>
    <t>с.Мысы, ул. Гагарина,13</t>
  </si>
  <si>
    <t>Стряпунинская СВА</t>
  </si>
  <si>
    <t>с.Стряпунята,ул. Советская,3-а</t>
  </si>
  <si>
    <t>Черновская СВА</t>
  </si>
  <si>
    <t>с.Черная, ул. Северная,1</t>
  </si>
  <si>
    <t>КДИБ</t>
  </si>
  <si>
    <t>Соловьева,9-а</t>
  </si>
  <si>
    <t>ГКУЗ ПКЦ СПИД</t>
  </si>
  <si>
    <t>ул. Свиязева,21</t>
  </si>
  <si>
    <t>"Профессорская клиника"</t>
  </si>
  <si>
    <t>"Опыт и компетенция"</t>
  </si>
  <si>
    <t>БУВД</t>
  </si>
  <si>
    <t>БФСБ</t>
  </si>
  <si>
    <t>Больница Заозерская</t>
  </si>
  <si>
    <t>ул. Судоремонтная, 21</t>
  </si>
  <si>
    <t>Н. Курьинская больница</t>
  </si>
  <si>
    <t>ул. Калинина, 22</t>
  </si>
  <si>
    <t>МЦ Философия красоты и здоров</t>
  </si>
  <si>
    <t>Ким, 64</t>
  </si>
  <si>
    <t>КПТД №2</t>
  </si>
  <si>
    <t>ул. Чистопольская, 24</t>
  </si>
  <si>
    <t>ККВД</t>
  </si>
  <si>
    <t>ул. Леонова, 37</t>
  </si>
  <si>
    <t>Центр стоматологии Юнит</t>
  </si>
  <si>
    <t>Горького,30</t>
  </si>
  <si>
    <t>КГАУ ККВД (Краснокам.ф-л)</t>
  </si>
  <si>
    <t>г.Краснокамск,Молодежная,2</t>
  </si>
  <si>
    <t>МАУЗ ГБ №9</t>
  </si>
  <si>
    <t>Грачева, 12</t>
  </si>
  <si>
    <t>Визион, междунар.центр зрения</t>
  </si>
  <si>
    <t>пр.Комсомольский, 15-в</t>
  </si>
  <si>
    <t>ГБУЗ ПК КФМЦ-Краснокам.ф-л</t>
  </si>
  <si>
    <t>г.Краснокамск,Совхозная,10</t>
  </si>
  <si>
    <t>ООО МЦ Диомид</t>
  </si>
  <si>
    <t>Газеты Звезда,30</t>
  </si>
  <si>
    <t>ООО МЦ "Диомид"-филиал</t>
  </si>
  <si>
    <t>Ушакова,59/2-1</t>
  </si>
  <si>
    <t>ООО МЦ "Диомид" филиал</t>
  </si>
  <si>
    <t>ул.1905 года,1</t>
  </si>
  <si>
    <t>У-Качк.СВА</t>
  </si>
  <si>
    <t>У-Качка,Победы,10</t>
  </si>
  <si>
    <t>Рождеств.СВА</t>
  </si>
  <si>
    <t>Рождест-ое,Революционная,23</t>
  </si>
  <si>
    <t>ПКБ №3 (центр гемодиализа)</t>
  </si>
  <si>
    <t>Яблочкова, 39</t>
  </si>
  <si>
    <t>ГССМП-подстанция Дзерж.р-на</t>
  </si>
  <si>
    <t>Желябова,11</t>
  </si>
  <si>
    <t>ГССМП-подстанция Ордж.р-на</t>
  </si>
  <si>
    <t>ГССМП-подстанция Кировск. р-на</t>
  </si>
  <si>
    <t>Гальперина,7-а</t>
  </si>
  <si>
    <t>ГССМП-подстанция Мотовил.р-на</t>
  </si>
  <si>
    <t>Лебедева,20</t>
  </si>
  <si>
    <t>ГССМП-подстанция Свердлов.р-на</t>
  </si>
  <si>
    <t>Коминтерна,14</t>
  </si>
  <si>
    <t>ГССМП-Гайвинская подстанция</t>
  </si>
  <si>
    <t>Звенигородская,9</t>
  </si>
  <si>
    <t>Медлайф-роддом</t>
  </si>
  <si>
    <t>Баумана,25-в</t>
  </si>
  <si>
    <t>ООО Оптима-С</t>
  </si>
  <si>
    <t>Ухтинская,11</t>
  </si>
  <si>
    <t>Медлайф-медицинская корпорация</t>
  </si>
  <si>
    <t>Петропавловская, 45</t>
  </si>
  <si>
    <t>Гор.Центр восстан.медиц.и реаб</t>
  </si>
  <si>
    <t>Ким,82</t>
  </si>
  <si>
    <t>Клиника женского здоровья</t>
  </si>
  <si>
    <t>Борчанинова,3</t>
  </si>
  <si>
    <t>Центр "Практик"-Мотовил.</t>
  </si>
  <si>
    <t>Уинская,9</t>
  </si>
  <si>
    <t>Центр Практик-Дзерж</t>
  </si>
  <si>
    <t>пр.Парковый,14</t>
  </si>
  <si>
    <t>ООО Мед.Центр Практик-Ленинс</t>
  </si>
  <si>
    <t>Борчанинова,5</t>
  </si>
  <si>
    <t>Медицинский центр Приоритет</t>
  </si>
  <si>
    <t>Орджоникидзе,93б</t>
  </si>
  <si>
    <t>МЦ Доктор-плюс</t>
  </si>
  <si>
    <t>Пермская,30</t>
  </si>
  <si>
    <t>ОООКлин.семейн.стомат.Медлайф</t>
  </si>
  <si>
    <t>Петропавловская,45</t>
  </si>
  <si>
    <t>Стомат.клиника АМодент АРТ</t>
  </si>
  <si>
    <t>25 Октября,45</t>
  </si>
  <si>
    <t>Санаторий Орленок(ревматолог)</t>
  </si>
  <si>
    <t>Усть-Качка</t>
  </si>
  <si>
    <t>МБУЗ ССМП Пермского района</t>
  </si>
  <si>
    <t>Верхнемуллинская,75</t>
  </si>
  <si>
    <t>поликлиника ФКУ ПВК ГУФСИН ПК</t>
  </si>
  <si>
    <t>Карпинского,125</t>
  </si>
  <si>
    <t>ПК ККНБ (нарк.б-ца-Орд.р.)</t>
  </si>
  <si>
    <t>Вильямса,7</t>
  </si>
  <si>
    <t>ООО Европ.стоматология Медиум</t>
  </si>
  <si>
    <t>Снайперов,1</t>
  </si>
  <si>
    <t>Кукуштанский ф-л ГБУЗ ПККПБ</t>
  </si>
  <si>
    <t>д.Байболовка</t>
  </si>
  <si>
    <t>ООО Стоматклиника Гутен Таг</t>
  </si>
  <si>
    <t>Снайперов,3</t>
  </si>
  <si>
    <t>ООО Поликлиника Гайва</t>
  </si>
  <si>
    <t>Васнецова,6</t>
  </si>
  <si>
    <t>ООО Поликлиника Гайва-детская</t>
  </si>
  <si>
    <t>Писарева,56-б</t>
  </si>
  <si>
    <t>ООО Дента Центр</t>
  </si>
  <si>
    <t>Костычева,36</t>
  </si>
  <si>
    <t>ООО Юнит-Беби (дет.стоматол)</t>
  </si>
  <si>
    <t>П.Осипенко,43</t>
  </si>
  <si>
    <t>Клиника современ.косметологии</t>
  </si>
  <si>
    <t>Здравпункт ОАО Галургия</t>
  </si>
  <si>
    <t>Сибирская,94</t>
  </si>
  <si>
    <t>Медицинский Центр Дейна</t>
  </si>
  <si>
    <t>М.Горького,27</t>
  </si>
  <si>
    <t>Стоматклиника Эстетик(частный)</t>
  </si>
  <si>
    <t>Б.Гагарина,85</t>
  </si>
  <si>
    <t>ООО ВлаД-Дентал (стоматклин)</t>
  </si>
  <si>
    <t>Ушинского,9</t>
  </si>
  <si>
    <t>Медицинский Центр ТАлиЯ</t>
  </si>
  <si>
    <t>Уральская,95</t>
  </si>
  <si>
    <t>ООО МЭА Алтей (частн.клиника)</t>
  </si>
  <si>
    <t>Г.Хасана,9-а</t>
  </si>
  <si>
    <t>Медицинский центр Радекс</t>
  </si>
  <si>
    <t>Луначарского,26-а</t>
  </si>
  <si>
    <t>Клиника "Три-З"</t>
  </si>
  <si>
    <t>Екатерининская,105</t>
  </si>
  <si>
    <t>Клиника Авиценна</t>
  </si>
  <si>
    <t>Екатерининская,51</t>
  </si>
  <si>
    <t>ГКУЗ"ПК ТЦМК"центр медиц.катас</t>
  </si>
  <si>
    <t>Г.Хасана,41</t>
  </si>
  <si>
    <t>МПЦ Здоровье,хозрасч.п-ка</t>
  </si>
  <si>
    <t>Ленина,39</t>
  </si>
  <si>
    <t>МБУЗ ССМП Краснокамска</t>
  </si>
  <si>
    <t>Кр-мск,Чапаева,39</t>
  </si>
  <si>
    <t>ООО ПНППК-Медицина</t>
  </si>
  <si>
    <t>25 Октября,106</t>
  </si>
  <si>
    <t>ООО ЦКЗ Оазис (Ц. крас.здоров)</t>
  </si>
  <si>
    <t>Янаульская,36</t>
  </si>
  <si>
    <t>Косметологический каб-тГ.Хас,1</t>
  </si>
  <si>
    <t>Г.Хасана,1</t>
  </si>
  <si>
    <t>ООО РСП Алексий</t>
  </si>
  <si>
    <t>Нефтяников,23</t>
  </si>
  <si>
    <t>Стомат.клиника Праксис</t>
  </si>
  <si>
    <t>Пермская,200</t>
  </si>
  <si>
    <t>ЧСК Про-стоматология,Баум,5-а</t>
  </si>
  <si>
    <t>Баумана,5-а</t>
  </si>
  <si>
    <t>Стационар ПККНД -Г.Хасана,45-а</t>
  </si>
  <si>
    <t>Г.Хасана,45-а</t>
  </si>
  <si>
    <t>Стационар ПККНД-Висимская,2-а</t>
  </si>
  <si>
    <t>Висимская,2-а</t>
  </si>
  <si>
    <t>Стационар ПККНД-Онежская,9</t>
  </si>
  <si>
    <t>Онежская,9</t>
  </si>
  <si>
    <t>Стационар ПККНД-Вильямса,7</t>
  </si>
  <si>
    <t>ООО Пентальфа(стоматолог.клин)</t>
  </si>
  <si>
    <t>Адмирала Нахимова,23-а</t>
  </si>
  <si>
    <t>ЧСК-Гамово,50лет Октября,16</t>
  </si>
  <si>
    <t>Гамово,50 лет Октября,16</t>
  </si>
  <si>
    <t>ООО МЦ Диомид (стоматология)</t>
  </si>
  <si>
    <t>Ушакова,59</t>
  </si>
  <si>
    <t>ООО Клин.стомат.и эстет.АМАРИС</t>
  </si>
  <si>
    <t>Кирова,8</t>
  </si>
  <si>
    <t>Перм.Центр улыбки(стоматклин.)</t>
  </si>
  <si>
    <t>Екатерининская, 32-а</t>
  </si>
  <si>
    <t>Мед.Центр Академия стройности</t>
  </si>
  <si>
    <t>Рабоче-крестьянская,25</t>
  </si>
  <si>
    <t>ООО Кук энд Кук(ц.кинезитерапи</t>
  </si>
  <si>
    <t>Пушкина,50</t>
  </si>
  <si>
    <t>ООО Стома</t>
  </si>
  <si>
    <t>Юрша,21</t>
  </si>
  <si>
    <t>ООО Пол-ка Кластера Фотоника</t>
  </si>
  <si>
    <t>Профилакторий Атлант</t>
  </si>
  <si>
    <t>Майский,Запрудная,1</t>
  </si>
  <si>
    <t>Санаторий-профилакторий ПГТУ</t>
  </si>
  <si>
    <t>9 Мая,13</t>
  </si>
  <si>
    <t>ООО Центр восстан.медиц.и реаб</t>
  </si>
  <si>
    <t>Ким,99</t>
  </si>
  <si>
    <t>Клин.стоматол.-Молочный зуб</t>
  </si>
  <si>
    <t>Свиязева,32</t>
  </si>
  <si>
    <t>Клин.имплант.и эстетич.стомато</t>
  </si>
  <si>
    <t>Куйбышева,76</t>
  </si>
  <si>
    <t>ЧСК Велстом-Нейвинская,14</t>
  </si>
  <si>
    <t>Нейвинская,14</t>
  </si>
  <si>
    <t>СК Стоматологический мир-Баум.</t>
  </si>
  <si>
    <t>Клиника Мать и дитя</t>
  </si>
  <si>
    <t>Екатерининская,64</t>
  </si>
  <si>
    <t>ООО Медиас</t>
  </si>
  <si>
    <t>Горького,21</t>
  </si>
  <si>
    <t>Клиника Ухо+Горло+Нос(Св.р-н)</t>
  </si>
  <si>
    <t>К.Цеткин,9</t>
  </si>
  <si>
    <t>ПРИМА ДЕНТА-Клин.сем.стоматол</t>
  </si>
  <si>
    <t>Солдатова,16</t>
  </si>
  <si>
    <t>ООО Альфия-массажн.каб-Ленинск</t>
  </si>
  <si>
    <t>Пушкина,110</t>
  </si>
  <si>
    <t>ККИБ-2 отделение</t>
  </si>
  <si>
    <t>Чайковского,7</t>
  </si>
  <si>
    <t>КДЦ Профимед</t>
  </si>
  <si>
    <t>Пушкина,7</t>
  </si>
  <si>
    <t>Медпункт Большое Савино</t>
  </si>
  <si>
    <t>Большое Савино</t>
  </si>
  <si>
    <t>Аврора-Мед(стоматол.клиника)</t>
  </si>
  <si>
    <t>Куйбышева,47</t>
  </si>
  <si>
    <t>ГБУЗ ПК Врач-физкул.диспансер</t>
  </si>
  <si>
    <t>Г.Звезда,2</t>
  </si>
  <si>
    <t>МЦ Клиницист-К.Цеткин,14</t>
  </si>
  <si>
    <t>К.Цеткин,14</t>
  </si>
  <si>
    <t>ООО СП Норма Дент</t>
  </si>
  <si>
    <t>Ю-Камск, Советская,121</t>
  </si>
  <si>
    <t>ФКУЗ МСЧ 59 ФСИН России</t>
  </si>
  <si>
    <t>ООО Медика(медицинский центр)</t>
  </si>
  <si>
    <t>Пожарского,10</t>
  </si>
  <si>
    <t>Медицинский центр Академ</t>
  </si>
  <si>
    <t>Хохрякова,8</t>
  </si>
  <si>
    <t>Кредо-стоматол.клиника-Кр-мск</t>
  </si>
  <si>
    <t>Кр-мск,Школьная,14</t>
  </si>
  <si>
    <t>ООО ЭМСИПИ Медикэйр-ц.амб.диал</t>
  </si>
  <si>
    <t>Уинская,17</t>
  </si>
  <si>
    <t>Клиника классическ.медицины-Дз</t>
  </si>
  <si>
    <t>Голева,9-а</t>
  </si>
  <si>
    <t>ГБУЗ ПКНД-Краснокамский филиал</t>
  </si>
  <si>
    <t>Кр-мск,Чапаева,55</t>
  </si>
  <si>
    <t>МЦ Аленушка-Б.Гагарина,66-а</t>
  </si>
  <si>
    <t>Б.Гагарина,66-а</t>
  </si>
  <si>
    <t>ООО Стоматклин.Мама-Екатер,141</t>
  </si>
  <si>
    <t>Екатерининская,141</t>
  </si>
  <si>
    <t>Костамед (стоматолог.клиника)</t>
  </si>
  <si>
    <t>Вильвенская,6</t>
  </si>
  <si>
    <t>Курорт Усть-Качка</t>
  </si>
  <si>
    <t>с.Усть-Качка</t>
  </si>
  <si>
    <t>София-Дента,стоматол.клиника</t>
  </si>
  <si>
    <t>Б.Гагарина,103</t>
  </si>
  <si>
    <t>ЮКАС(стоматологическ. клиника)</t>
  </si>
  <si>
    <t>Монастырская,12-а</t>
  </si>
  <si>
    <t>Евро-Дент,стомат.клиника-Дз.р.</t>
  </si>
  <si>
    <t>Строителей,48</t>
  </si>
  <si>
    <t>ГБУЗ ПК ГБ№8</t>
  </si>
  <si>
    <t>Г.Хасана,20</t>
  </si>
  <si>
    <t>МЦ МедКлиник</t>
  </si>
  <si>
    <t>ООО МЦ Вознесенский</t>
  </si>
  <si>
    <t>Мильчакова,28-а,оф.2</t>
  </si>
  <si>
    <t>Стоматологич.клиника Династия</t>
  </si>
  <si>
    <t>Сибирская,46</t>
  </si>
  <si>
    <t>ООО Мед.Центр Мой доктор</t>
  </si>
  <si>
    <t>А.Барбюса,51</t>
  </si>
  <si>
    <t>Травмпункт Ленинского р-на</t>
  </si>
  <si>
    <t>Циолковского,4-Б</t>
  </si>
  <si>
    <t>Стоматклиника Радуга-Н(Лен,82)</t>
  </si>
  <si>
    <t>Ленина,82</t>
  </si>
  <si>
    <t>ООО Клиника эксперт</t>
  </si>
  <si>
    <t>Подлесная 6</t>
  </si>
  <si>
    <t>Клиника кач.жизни, Крисан,10</t>
  </si>
  <si>
    <t>Крисанова, 10</t>
  </si>
  <si>
    <t>Стомат.клиника Орбита</t>
  </si>
  <si>
    <t>Пожарского,19</t>
  </si>
  <si>
    <t>Стоматология Эстет</t>
  </si>
  <si>
    <t>Куйбышева,89</t>
  </si>
  <si>
    <t>Клиника Роден-мед</t>
  </si>
  <si>
    <t>Юрша,9</t>
  </si>
  <si>
    <t>ООО Пермь-Медицина</t>
  </si>
  <si>
    <t>Крупской,40</t>
  </si>
  <si>
    <t>Стоматклиника Аллада</t>
  </si>
  <si>
    <t>Леонова,23</t>
  </si>
  <si>
    <t>ООО Медикор-Гайвинск,6</t>
  </si>
  <si>
    <t>Гайвинская,6</t>
  </si>
  <si>
    <t>ООО Медикор-Цимлянск,23</t>
  </si>
  <si>
    <t>Цимлянская,23</t>
  </si>
  <si>
    <t>ООО Клиника классической медиц</t>
  </si>
  <si>
    <t>Стоматологическая клиника Лана</t>
  </si>
  <si>
    <t>Комсомольский проспект,81</t>
  </si>
  <si>
    <t>МЦ Медкосультант</t>
  </si>
  <si>
    <t>МЗ Пермского края</t>
  </si>
  <si>
    <t>Ленина,51</t>
  </si>
  <si>
    <t>Клиника Pro детей</t>
  </si>
  <si>
    <t>Связистов,5</t>
  </si>
  <si>
    <t>МЦ Азбука здоровья</t>
  </si>
  <si>
    <t>Кр-мск,Пушкина,13</t>
  </si>
  <si>
    <t>МЦ Мастер-Дент-Уфимская,10</t>
  </si>
  <si>
    <t>Уфимская,10</t>
  </si>
  <si>
    <t>МЦ Медикал Он Груп</t>
  </si>
  <si>
    <t>Сибирская,35-а</t>
  </si>
  <si>
    <t>Стом.клиникаОРТО-ЦЕНТР-Звезд45</t>
  </si>
  <si>
    <t>Газеты Звезда,45</t>
  </si>
  <si>
    <t>ООО ЦС 32 Практика-Куйб,97</t>
  </si>
  <si>
    <t>Куйбышева,97</t>
  </si>
  <si>
    <t>Стоматклиника Смайл-Дружбы,23</t>
  </si>
  <si>
    <t>Дружбы,23</t>
  </si>
  <si>
    <t>ООО ЦС 32 Практика-Ком.пр.,28а</t>
  </si>
  <si>
    <t>Комс.проспект,28-а</t>
  </si>
  <si>
    <t>МЦ Предрейсовые осмотры</t>
  </si>
  <si>
    <t>Пушкина,27</t>
  </si>
  <si>
    <t>Перм.краев.станц.перелив.крови</t>
  </si>
  <si>
    <t>Лебедева,54</t>
  </si>
  <si>
    <t>Стомат.клиника Чароит-Револ,24</t>
  </si>
  <si>
    <t>Революции,24</t>
  </si>
  <si>
    <t>Стоматклиника Чароит-Уинская,9</t>
  </si>
  <si>
    <t>Стоматклиника Чароит-Крупск,30</t>
  </si>
  <si>
    <t>Крупской,30</t>
  </si>
  <si>
    <t>МЦ Мировззрение (офтальмолог,)</t>
  </si>
  <si>
    <t>Мира,82-а</t>
  </si>
  <si>
    <t>ООО ДЕНТ-АРТ-стомат.клиника</t>
  </si>
  <si>
    <t>Б.Гагарина,44-а</t>
  </si>
  <si>
    <t>Клиника аллергол.и иммунол. №1</t>
  </si>
  <si>
    <t>Пушкина,6</t>
  </si>
  <si>
    <t>ООО Мой дантист-Екатерин,141</t>
  </si>
  <si>
    <t>Мед.Центр ЧАО- Народовольч,3</t>
  </si>
  <si>
    <t>Народовольческая,3</t>
  </si>
  <si>
    <t>ГБУЗ ПК"ГБ г.Соликамск"</t>
  </si>
  <si>
    <t>20 Лет Победы, 10</t>
  </si>
  <si>
    <t>ГБУЗ ПК "ГДБ" г.Соликамск</t>
  </si>
  <si>
    <t>К.Цеткин, 20 Б</t>
  </si>
  <si>
    <t>ГБУЗ ПК "Соликамская СП№2"</t>
  </si>
  <si>
    <t>Северная, 13</t>
  </si>
  <si>
    <t>ГБУЗ ПК "ССМП г.Соликамск"</t>
  </si>
  <si>
    <t>Молодежная,12</t>
  </si>
  <si>
    <t>ГБУЗ ПК "СП№1 г.Соликамск"</t>
  </si>
  <si>
    <t>Привокзальная, 10</t>
  </si>
  <si>
    <t>ГБУЗ ПК "КФМЦ" (Соликамск)</t>
  </si>
  <si>
    <t>20 лет Победы, 8</t>
  </si>
  <si>
    <t>Псих.диспансер</t>
  </si>
  <si>
    <t>Скорая помощь</t>
  </si>
  <si>
    <t>ГКУ СО ПК "Центр помощи детям"</t>
  </si>
  <si>
    <t>ГБУЗ ПК "КККВД"</t>
  </si>
  <si>
    <t>Соликамск, Володарского, 11</t>
  </si>
  <si>
    <t>"Уралкалий", санаторий</t>
  </si>
  <si>
    <t>МСЧ "Сода"</t>
  </si>
  <si>
    <t>Соликамская детская больница</t>
  </si>
  <si>
    <t>Стоматологический кабинет ИП Г</t>
  </si>
  <si>
    <t>Поликлиника РЖД</t>
  </si>
  <si>
    <t>Пат.анатомия</t>
  </si>
  <si>
    <t>ПТД № 7 в п.Н.Мошево</t>
  </si>
  <si>
    <t>Керчевская больница</t>
  </si>
  <si>
    <t>Противотуберкулезный диспансер</t>
  </si>
  <si>
    <t>Поликлиника АО "СБП"</t>
  </si>
  <si>
    <t>ГБУЗ ПК "ПКОД"</t>
  </si>
  <si>
    <t>ГБУЗ ПК "ГКБ № 2"</t>
  </si>
  <si>
    <t>ГБУЗ ПК "СП г. Соликамска"</t>
  </si>
  <si>
    <t>ГП №2</t>
  </si>
  <si>
    <t>ККПБ №3</t>
  </si>
  <si>
    <t>ККОД</t>
  </si>
  <si>
    <t>ул. Баумана, 15</t>
  </si>
  <si>
    <t>ООО Городск.поликлин.Краснокам</t>
  </si>
  <si>
    <t>Кр-мск,Большевистская,16</t>
  </si>
  <si>
    <t>ГБУЗ ПК "Гайнская ЦРБ"</t>
  </si>
  <si>
    <t>п.Гайны ул.Дзержинского 36</t>
  </si>
  <si>
    <t>ГБУЗ ПК БКПО терапевтическое</t>
  </si>
  <si>
    <t>ГДП №5</t>
  </si>
  <si>
    <t>Сов. Армии, 10</t>
  </si>
  <si>
    <t>КСП</t>
  </si>
  <si>
    <t>Бр. Игнатовых, 4</t>
  </si>
  <si>
    <t>КЦПБ "СПИД"</t>
  </si>
  <si>
    <t>ул. Леонова</t>
  </si>
  <si>
    <t>ККПТД №1</t>
  </si>
  <si>
    <t>ул. Ш. космонавтов, 160</t>
  </si>
  <si>
    <t>ККВД №4</t>
  </si>
  <si>
    <t>г.Краснокамск</t>
  </si>
  <si>
    <t>ККНБ</t>
  </si>
  <si>
    <t>ул.Чайковского, 35-а</t>
  </si>
  <si>
    <t>ГБУЗ ПК "Кунгурская ГБ"</t>
  </si>
  <si>
    <t>Кунгур,Красногвардейцев,45В</t>
  </si>
  <si>
    <t>Кунгурское отделение ККВД</t>
  </si>
  <si>
    <t>Кунгур,Детская,42</t>
  </si>
  <si>
    <t>Детский санаторий ИРЕНЬ,ф.КФМЦ</t>
  </si>
  <si>
    <t>Неволино,Каменных,14</t>
  </si>
  <si>
    <t>ГБУЗ "Кунгурская больница"</t>
  </si>
  <si>
    <t>ООО Стоматология "Денс"</t>
  </si>
  <si>
    <t>Кунгур,Детская,27</t>
  </si>
  <si>
    <t>Отд. КБ РЖД Медицина</t>
  </si>
  <si>
    <t>ГБУЗ КФМЦ Кунгурское отделение</t>
  </si>
  <si>
    <t>Кунгур,Бочкарёва,192А</t>
  </si>
  <si>
    <t>ГБУЗ ПК КБ Свердловского район</t>
  </si>
  <si>
    <t>ГКБ № 7</t>
  </si>
  <si>
    <t>ГКБ им.М.А. Тверье</t>
  </si>
  <si>
    <t>ГКБ №2 им. Граля</t>
  </si>
  <si>
    <t>ГДКБ № 13</t>
  </si>
  <si>
    <t>ПКГВВ</t>
  </si>
  <si>
    <t>ГБУЗ ПК ГДКБ № 3</t>
  </si>
  <si>
    <t>ГБУЗ ПК " Куединская ЦРБ"</t>
  </si>
  <si>
    <t>п. Куеда, ул. Красноармейская, 40</t>
  </si>
  <si>
    <t>ГБУЗ ПК " Чернушинская ЦРБ"</t>
  </si>
  <si>
    <t>ГБУЗ ПК "Краевой п/туб.диспан"</t>
  </si>
  <si>
    <t>ГКУЗ Клиническое патолагоанато</t>
  </si>
  <si>
    <t>ООО "Диамед"</t>
  </si>
  <si>
    <t>ООО " Эликсир- Д"</t>
  </si>
  <si>
    <t>ООО Дента-Люкс</t>
  </si>
  <si>
    <t>ООО "Норма-дент"</t>
  </si>
  <si>
    <t>ООО "Дантист"</t>
  </si>
  <si>
    <t>БК Энергия</t>
  </si>
  <si>
    <t>ГБУЗ ПК КППБ № 6</t>
  </si>
  <si>
    <t>фап</t>
  </si>
  <si>
    <t>ККПБ</t>
  </si>
  <si>
    <t>ГКБ №7</t>
  </si>
  <si>
    <t>Г. Хасана, 24</t>
  </si>
  <si>
    <t>ГБУЗ ПК ДГКБ №3</t>
  </si>
  <si>
    <t>Ленина, 13</t>
  </si>
  <si>
    <t>МБУЗ ГСП №1</t>
  </si>
  <si>
    <t>Г. "Звезда", 14</t>
  </si>
  <si>
    <t>СП №7</t>
  </si>
  <si>
    <t>ул. Магистральная, 20</t>
  </si>
  <si>
    <t>НУЗ ОКБ на ст Пермь-2</t>
  </si>
  <si>
    <t>В.Каменского,1</t>
  </si>
  <si>
    <t>"Философия и здоровье"</t>
  </si>
  <si>
    <t>ГКБ №3</t>
  </si>
  <si>
    <t>ОООКлиника гемодиал.-Нью Лайф</t>
  </si>
  <si>
    <t>ООО МЦ "Диомид"</t>
  </si>
  <si>
    <t>ПКБ №3-Центр диализа</t>
  </si>
  <si>
    <t>ГССМП-центральная подстанция</t>
  </si>
  <si>
    <t>Медицинский центр "Приоритет"</t>
  </si>
  <si>
    <t>МЦ"Доктор-плюс"</t>
  </si>
  <si>
    <t>Кирова,30</t>
  </si>
  <si>
    <t>МЦ Аленушка-Б.Гагарина,66а</t>
  </si>
  <si>
    <t>ГБУЗ ПК "Чусовская РП"</t>
  </si>
  <si>
    <t>ул. Коммунистическая,3а</t>
  </si>
  <si>
    <t>ГБУЗ ПК " ЧРБ им.В.Г Любимова"</t>
  </si>
  <si>
    <t>ул.Сивкова,7</t>
  </si>
  <si>
    <t>ГБУЗ ПК "Добрянская ЦРБ"</t>
  </si>
  <si>
    <t>ул.Герцена,40</t>
  </si>
  <si>
    <t>ГБУЗ ПК "Полазненская РБ"</t>
  </si>
  <si>
    <t>п.Полазна ул.Больничная,11</t>
  </si>
  <si>
    <t>ГАУЗ ПК "ГКБ № 4" Гремячинск</t>
  </si>
  <si>
    <t>г.Гремячинск ул Ленина,191</t>
  </si>
  <si>
    <t>ГАУЗ ПК "ГКБ № 4" Губаха</t>
  </si>
  <si>
    <t>ГАУЗ ПК "ГКБ № 4" Кизел</t>
  </si>
  <si>
    <t>Кизел ул.Борчанинова,1</t>
  </si>
  <si>
    <t>ГАУЗ ПК " КБ им.Вагнера Е.А"</t>
  </si>
  <si>
    <t>г.Березники ул.Ломоносова,102</t>
  </si>
  <si>
    <t>ГБУЗ ПК КФМС г.Лысьва</t>
  </si>
  <si>
    <t>Лысьва ул.Больничная,6-б</t>
  </si>
  <si>
    <t>ГБУЗ ПК Чусовская ССМП</t>
  </si>
  <si>
    <t>ул.Сивкова,9</t>
  </si>
  <si>
    <t>Краснокамская ЦРП</t>
  </si>
  <si>
    <t>Краснокамская ГБ</t>
  </si>
  <si>
    <t>Частинская ЦРБ</t>
  </si>
  <si>
    <t>Больница Б.Соснова</t>
  </si>
  <si>
    <t>Нытвенская ЦРБ</t>
  </si>
  <si>
    <t>Уральская РБ</t>
  </si>
  <si>
    <t>Чермозская ГБ</t>
  </si>
  <si>
    <t>Краевая ДИБ г. Пермь</t>
  </si>
  <si>
    <t>Амбулатория ст. Чайковская</t>
  </si>
  <si>
    <t>МСЧ №6 г. Пермь</t>
  </si>
  <si>
    <t>Амб. пос. Новоильинский</t>
  </si>
  <si>
    <t>Григорьевская СВА</t>
  </si>
  <si>
    <t>г.Пермь ГКБ № 2</t>
  </si>
  <si>
    <t>ПККБ г.Пермь</t>
  </si>
  <si>
    <t>ДГКБ №3</t>
  </si>
  <si>
    <t>СКУБ</t>
  </si>
  <si>
    <t>МСЧ № 1 Пермь</t>
  </si>
  <si>
    <t>Воткинск больница</t>
  </si>
  <si>
    <t>Чайковский ТД</t>
  </si>
  <si>
    <t>Кунгурский ТД</t>
  </si>
  <si>
    <t>Перинатальный центр</t>
  </si>
  <si>
    <t>Кудымкар ПТД</t>
  </si>
  <si>
    <t>ГБУЗ ПК Коми-Пермяцкая окружна</t>
  </si>
  <si>
    <t>МСЧ № 9 г. Пермь</t>
  </si>
  <si>
    <t>Детская больница № 10</t>
  </si>
  <si>
    <t>онкодиспансер г.Пермь</t>
  </si>
  <si>
    <t>МСЧ № 11</t>
  </si>
  <si>
    <t>ПГКБ № 21</t>
  </si>
  <si>
    <t>ГБУЗ ПК "ДКБ № 13" Пермь</t>
  </si>
  <si>
    <t>г. Пермь, ул. Лебедева, 44</t>
  </si>
  <si>
    <t>ФКУЗ МСЧ ГУВД по ПК</t>
  </si>
  <si>
    <t>ЗАО "Группа компаний "Медси"</t>
  </si>
  <si>
    <t>Очерский филиал БСМЭ</t>
  </si>
  <si>
    <t>г. Очер, ул.Красноармейская,19</t>
  </si>
  <si>
    <t>ГБУЗ ПК ГКБ №7</t>
  </si>
  <si>
    <t>г.Пермь, ул.Героев Хасана, 24</t>
  </si>
  <si>
    <t>ГКБ им. С.Н. Гринберга</t>
  </si>
  <si>
    <t>ГБУЗ ПК ПККГВВ</t>
  </si>
  <si>
    <t>Клиника-Эксперт</t>
  </si>
  <si>
    <t>ГБУЗПК"КБ Свердловского района</t>
  </si>
  <si>
    <t>ГБУЗ ПК "Краевой кардиодиспан"</t>
  </si>
  <si>
    <t>МСЧ № 4 г.Пермь</t>
  </si>
  <si>
    <t>РАО</t>
  </si>
  <si>
    <t>ГБУЗ ПК ККД</t>
  </si>
  <si>
    <t>ГБУЗ ПК ГКБ №4</t>
  </si>
  <si>
    <t>М-Сивинский ФАП</t>
  </si>
  <si>
    <t>ГБУЗ ПК ПССМП</t>
  </si>
  <si>
    <t>ГБУЗ им. Граля №2</t>
  </si>
  <si>
    <t>ГБУЗ ПКНД №2</t>
  </si>
  <si>
    <t>Санаторий Малыш</t>
  </si>
  <si>
    <t>ГБУЗ ПК ПККНД</t>
  </si>
  <si>
    <t>ГКУЗ ПКЦ СПИД и ИЗ</t>
  </si>
  <si>
    <t>ГБУЗ ПК КККВД</t>
  </si>
  <si>
    <t>ГБУЗ ПК ПКЦД</t>
  </si>
  <si>
    <t>Югокамская больница</t>
  </si>
  <si>
    <t>МБУЗ ГКП №4</t>
  </si>
  <si>
    <t>А. Вавилова, 4</t>
  </si>
  <si>
    <t>ГБУЗ ПК ГКБ им.С.Н.Гринберга</t>
  </si>
  <si>
    <t>Победы,41</t>
  </si>
  <si>
    <t>ГДП №1</t>
  </si>
  <si>
    <t>Лебедева, 42</t>
  </si>
  <si>
    <t>МБУЗ ГП №7</t>
  </si>
  <si>
    <t>Крупской, 57-а</t>
  </si>
  <si>
    <t>МБУЗ ГКП №1</t>
  </si>
  <si>
    <t>МБУЗ ГДКП №6</t>
  </si>
  <si>
    <t>Петропавловская, 109</t>
  </si>
  <si>
    <t>ДГКБ им. Пичугина</t>
  </si>
  <si>
    <t>25-Октября, 47</t>
  </si>
  <si>
    <t>МБУЗ ГДП №3</t>
  </si>
  <si>
    <t>М. Толбухина, 9</t>
  </si>
  <si>
    <t>МСЧ №133</t>
  </si>
  <si>
    <t>ул. Торговая, 5</t>
  </si>
  <si>
    <t>МЦ Философия красоты  и здоров</t>
  </si>
  <si>
    <t>МСЧ №140 ФМБА</t>
  </si>
  <si>
    <t>Целинная,27</t>
  </si>
  <si>
    <t>ГБУЗ ПК ГДКБ №3</t>
  </si>
  <si>
    <t>ООО Городская поликлиника</t>
  </si>
  <si>
    <t>ГКБ им.М.А.Тверье</t>
  </si>
  <si>
    <t>Бр.Игнатовых,2</t>
  </si>
  <si>
    <t>ГБУЗ ПК КБ СР (ГКБ №3)</t>
  </si>
  <si>
    <t>МСЧ №1</t>
  </si>
  <si>
    <t>Куйбышева, 110</t>
  </si>
  <si>
    <t>ГБУЗ ПК КБ СР (ГКБ №7)</t>
  </si>
  <si>
    <t>ГКБ №2 им.Граля</t>
  </si>
  <si>
    <t>Пермская,230</t>
  </si>
  <si>
    <t>ГУЗ РЖД Медицина</t>
  </si>
  <si>
    <t>ГДКБ №13</t>
  </si>
  <si>
    <t>Лебедева, 44</t>
  </si>
  <si>
    <t>КГВВ №1</t>
  </si>
  <si>
    <t>Подлесная, 6</t>
  </si>
  <si>
    <t>ГБУЗ ПК КФМЦ (тубдиспансер)</t>
  </si>
  <si>
    <t>ул. Ш.Космонавтов,160</t>
  </si>
  <si>
    <t>ККИБ</t>
  </si>
  <si>
    <t>Пушкина,96</t>
  </si>
  <si>
    <t>Перинатальный центр ПККБ</t>
  </si>
  <si>
    <t>М.Жукова,33 (Камск.долина)</t>
  </si>
  <si>
    <t>ООО "Первый травмпункт"</t>
  </si>
  <si>
    <t>Ким,2</t>
  </si>
  <si>
    <t>Первый травмпункт-филиал-Кир.р</t>
  </si>
  <si>
    <t>Шишкина,20</t>
  </si>
  <si>
    <t>Урал-мед-(п-ка "Надежда")</t>
  </si>
  <si>
    <t>Крисанова, 13</t>
  </si>
  <si>
    <t>Култаевская УБ</t>
  </si>
  <si>
    <t>Култаево,Октябрьская,9</t>
  </si>
  <si>
    <t>ККД (Институт сердца)</t>
  </si>
  <si>
    <t>Сибирская, 84</t>
  </si>
  <si>
    <t>КДКБ</t>
  </si>
  <si>
    <t>ул. Баумана, 22</t>
  </si>
  <si>
    <t>поликлиника ПГМА</t>
  </si>
  <si>
    <t>Петропавловская, 99</t>
  </si>
  <si>
    <t>ЗАО Группа Компаний "МЕДСИ"</t>
  </si>
  <si>
    <t>ул. Пушкина, 109</t>
  </si>
  <si>
    <t>ГП №13</t>
  </si>
  <si>
    <t>ГБУЗ КГБ</t>
  </si>
  <si>
    <t>г.Кр-мск, ул. Пушкина,2-а</t>
  </si>
  <si>
    <t>ФГБУ Федер.Центр сосуд.хирурги</t>
  </si>
  <si>
    <t>Жукова,35</t>
  </si>
  <si>
    <t>ККСП</t>
  </si>
  <si>
    <t>ГП №3</t>
  </si>
  <si>
    <t>АНО"МО"Реал Мед" (Жизнь без ле</t>
  </si>
  <si>
    <t>Циолковского, 4</t>
  </si>
  <si>
    <t>ФГКУ 354 ВКГ МО РФ (филиал №4)</t>
  </si>
  <si>
    <t>Петропавловская,9</t>
  </si>
  <si>
    <t>ГБУЗ ПК ККОД</t>
  </si>
  <si>
    <t>ГКБ №1</t>
  </si>
  <si>
    <t>Никулина, 10</t>
  </si>
  <si>
    <t>ГП №6</t>
  </si>
  <si>
    <t>Куйбышева, 111а</t>
  </si>
  <si>
    <t>Клиника Реалмед</t>
  </si>
  <si>
    <t>Циолковского,4</t>
  </si>
  <si>
    <t>ГБУЗ ГСП Кир.р-н</t>
  </si>
  <si>
    <t>МБУЗ ГП №13</t>
  </si>
  <si>
    <t>п.Новые Ляды,ул.Мира,9-а</t>
  </si>
  <si>
    <t>ООО Городск.поликлиника(Кр-ск)</t>
  </si>
  <si>
    <t>МСЧ №7</t>
  </si>
  <si>
    <t>ГСП №3</t>
  </si>
  <si>
    <t>Плеханова,61</t>
  </si>
  <si>
    <t>ГСП №5</t>
  </si>
  <si>
    <t>Комсомольский пр., 63</t>
  </si>
  <si>
    <t>ООО Медис</t>
  </si>
  <si>
    <t>Петропавловская,59</t>
  </si>
  <si>
    <t>поликлиника №3 МСЧ № 140</t>
  </si>
  <si>
    <t>Советская,24</t>
  </si>
  <si>
    <t>ГБУЗ ПККНД(нарколог.диспансер)</t>
  </si>
  <si>
    <t>ул.Монастырская, 95-б</t>
  </si>
  <si>
    <t>Стационар ПККНД-Чайковск.,35-а</t>
  </si>
  <si>
    <t>КГВВ №2</t>
  </si>
  <si>
    <t>ул. Горького, 15</t>
  </si>
  <si>
    <t>МУ Поликлиника ОАО тр. №14</t>
  </si>
  <si>
    <t>Куйбышева,82</t>
  </si>
  <si>
    <t>МСЧ №6</t>
  </si>
  <si>
    <t>ГДБ №20</t>
  </si>
  <si>
    <t>ЦДЛ Философ.красоты и здоров.</t>
  </si>
  <si>
    <t>ООО Медицина Альфастрахования</t>
  </si>
  <si>
    <t>Санаторий "Малыш"</t>
  </si>
  <si>
    <t>5 Линия,1</t>
  </si>
  <si>
    <t>ГБ №21</t>
  </si>
  <si>
    <t>ул. Автозаводская, 82</t>
  </si>
  <si>
    <t>ГДБ №24</t>
  </si>
  <si>
    <t>ГСП №4</t>
  </si>
  <si>
    <t>Таганрогская, 7</t>
  </si>
  <si>
    <t>ГБУЗ ГСП Лен.р-н</t>
  </si>
  <si>
    <t>Г.Звезда, 14</t>
  </si>
  <si>
    <t>ГКУЗОТ ПКБСМЭ(бюро суд.мед)</t>
  </si>
  <si>
    <t>МЦ Улыбка,Веденеева,79</t>
  </si>
  <si>
    <t>Веденеева,79</t>
  </si>
  <si>
    <t>ГДКБ №15</t>
  </si>
  <si>
    <t>Баумана,17а</t>
  </si>
  <si>
    <t>Юго-Камская УБ</t>
  </si>
  <si>
    <t>Ю-Камский,Советской,159</t>
  </si>
  <si>
    <t>Стоматклиника ПГМА</t>
  </si>
  <si>
    <t>ул. Коммунистическая,101</t>
  </si>
  <si>
    <t>Институт экопатологии</t>
  </si>
  <si>
    <t>Орджоникидзе,82</t>
  </si>
  <si>
    <t>МЦ Новая жизнь(Лунач,15)</t>
  </si>
  <si>
    <t>Луначарского,15</t>
  </si>
  <si>
    <t>МЛ Надежда</t>
  </si>
  <si>
    <t>ГБ №11</t>
  </si>
  <si>
    <t>Н.Л.,Мира, 9</t>
  </si>
  <si>
    <t>ГП №11</t>
  </si>
  <si>
    <t>Малая Ямская,10</t>
  </si>
  <si>
    <t>ООО Мед.Центр  Мой доктор</t>
  </si>
  <si>
    <t>ГП №12</t>
  </si>
  <si>
    <t>ул.Липатова, 19</t>
  </si>
  <si>
    <t>МАУЗ ГБ№10(хоспис)</t>
  </si>
  <si>
    <t>Липатова,17</t>
  </si>
  <si>
    <t>Бакт.Лаб.Зап.ф-ла ЦГиЭ вПК</t>
  </si>
  <si>
    <t>ООО Уралрегионмед-Перм.р-н</t>
  </si>
  <si>
    <t>Троица,Комсомольская,12</t>
  </si>
  <si>
    <t>Клиника Варикоза нет-Екат,141</t>
  </si>
  <si>
    <t>ГДКБ №18</t>
  </si>
  <si>
    <t>ООО МЦ Любимый доктор</t>
  </si>
  <si>
    <t>Правосл.клин.Елизаветинск.б-ца</t>
  </si>
  <si>
    <t>Екатерининская,224</t>
  </si>
  <si>
    <t>ГАУЗ ПК ГДП</t>
  </si>
  <si>
    <t>Монастырская,159</t>
  </si>
  <si>
    <t>ККПБ №1</t>
  </si>
  <si>
    <t>Революции, 56</t>
  </si>
  <si>
    <t>ООО Клиника гемодиал-Нью Лайф</t>
  </si>
  <si>
    <t>ФГУЗ МСЧ ГУВД по Пермскому кр</t>
  </si>
  <si>
    <t>Г.Хасана,47а</t>
  </si>
  <si>
    <t>ЧСК Белая акула-Комс.просп.,71</t>
  </si>
  <si>
    <t>Комсом.проспект,71</t>
  </si>
  <si>
    <t>ЛигаМед, Краснофлотская,11/2</t>
  </si>
  <si>
    <t>Краснофлотская,11/2</t>
  </si>
  <si>
    <t>Стомат.студ. Ваш доктор-Усп,16</t>
  </si>
  <si>
    <t>Г.Успенского,16</t>
  </si>
  <si>
    <t>ГКБ №6</t>
  </si>
  <si>
    <t>Здравпункт конд.ф-ки Пермская</t>
  </si>
  <si>
    <t>Некрасова,35</t>
  </si>
  <si>
    <t>Стоматклиника докт.Сергеева АА</t>
  </si>
  <si>
    <t>Студенческая,25</t>
  </si>
  <si>
    <t>Санаторий "Светлана"</t>
  </si>
  <si>
    <t>ГССМП-подстанция Индустр.р-на</t>
  </si>
  <si>
    <t>Мира,115</t>
  </si>
  <si>
    <t>ЗАО Медиана (медицинск.центр)</t>
  </si>
  <si>
    <t>Карпинского,8-а</t>
  </si>
  <si>
    <t>МЦ Медиана</t>
  </si>
  <si>
    <t>ООО Правила жизни</t>
  </si>
  <si>
    <t>МЦ Формула жизни-Беляева,40-г</t>
  </si>
  <si>
    <t>Беляева,40-г</t>
  </si>
  <si>
    <t>ГДП №1 Поликлиническое отделение №1</t>
  </si>
  <si>
    <t>ЧУЗ "КБ "РЖД-МЕДИЦИНА" г.Пермь</t>
  </si>
  <si>
    <t>ГАУЗ ПК ККБ № 4</t>
  </si>
  <si>
    <t>ГБУЗ ПК Карагайска ЦРБ</t>
  </si>
  <si>
    <t>ГБУЗ ПК Сивинская РБ</t>
  </si>
  <si>
    <t>ГДП№4</t>
  </si>
  <si>
    <t>ГБУЗ ПК «Северная БКПО»</t>
  </si>
  <si>
    <t xml:space="preserve">ДКБ ПИЧУГИНА </t>
  </si>
  <si>
    <t xml:space="preserve">ГДКП 1 </t>
  </si>
  <si>
    <t>ГБУЗ ПК "КБ Свердловского района" поликлиника Серпуховская 11а</t>
  </si>
  <si>
    <t>ГБУЗ ПК "Городская клиническая пол-ка № 5"</t>
  </si>
  <si>
    <t>ГБУЗ ПК "КБ Свердловского района" пол-ка Серпуховская, 11а</t>
  </si>
  <si>
    <t>ГБУЗ ПК "ГОРОДСКАЯ БОЛЬНИЦА №6" поликлиника</t>
  </si>
  <si>
    <t>ГБУЗ ПЕРМСКОГО КРАЯ "ГОРОДСКАЯ больница № 6"</t>
  </si>
  <si>
    <t>ГДПК № 6</t>
  </si>
  <si>
    <t>"ГОРОДСКАЯ ПОЛИКЛИНИКА №7"</t>
  </si>
  <si>
    <t>ГКП г.Пермь</t>
  </si>
  <si>
    <t>ГБУЗ ПК ГКП №7</t>
  </si>
  <si>
    <t>ПКСПК</t>
  </si>
  <si>
    <t>СГБ</t>
  </si>
  <si>
    <t>СГДБ</t>
  </si>
  <si>
    <t>ГБУЗ ПК Ординский ЦРБ</t>
  </si>
  <si>
    <t>ГБУЗ ПК "Уинская ЦГБ"</t>
  </si>
  <si>
    <t>ГБУЗ "Чернушинская РБ"</t>
  </si>
  <si>
    <t>ГБУЗ ПК "Октябрьская ЦГБ"</t>
  </si>
  <si>
    <t>МСЧ 133 пол. 5</t>
  </si>
  <si>
    <t>МСЧ 140 пол.2</t>
  </si>
  <si>
    <t>НРБ</t>
  </si>
  <si>
    <t>Большесосновская ЦРБ</t>
  </si>
  <si>
    <t>ГБУЗ ПК "ГДП №4"</t>
  </si>
  <si>
    <t>ГБУЗ ПК "БСосновская ЦРБ"</t>
  </si>
  <si>
    <t>ГБУЗ ПК ГДКП №1</t>
  </si>
  <si>
    <t>ООО "ГП"</t>
  </si>
  <si>
    <t>ГБУЗ Городская детская поликлиника № 3</t>
  </si>
  <si>
    <t>Городская поликлиника № 7</t>
  </si>
  <si>
    <t>ГП №4</t>
  </si>
  <si>
    <t>ГБУЗ ПК ГДБ Соликамск</t>
  </si>
  <si>
    <t>Октябрьская ЦРБ</t>
  </si>
  <si>
    <t>ГПК № 2</t>
  </si>
  <si>
    <t>ГБУЗ ПК "Городская поликлинника №2"</t>
  </si>
  <si>
    <t>ГПК № 5</t>
  </si>
  <si>
    <t>ГПК № 3</t>
  </si>
  <si>
    <t>ГБУЗ ПК "Городская поликлиника" № 7</t>
  </si>
  <si>
    <t>ГБУЗ ПК "Городская поликлиника" № 2</t>
  </si>
  <si>
    <t>ГБУЗ ПК п. Ильинский</t>
  </si>
  <si>
    <t>ГБУЗ ПК Чайковская ЦГБ"</t>
  </si>
  <si>
    <t>ГБУЗ ПК " ГБ ЛГО"</t>
  </si>
  <si>
    <t>ГБУЗ ПК "городская поликлиника № 2"</t>
  </si>
  <si>
    <t>ГБУЗ ПК ГКБ им Гринберга"</t>
  </si>
  <si>
    <t>ГБУЗ ПК Очер ЦРБ</t>
  </si>
  <si>
    <t>ГБУЗ ПК "ГКП № 2" г. Пермь</t>
  </si>
  <si>
    <t>ГБУЗ ПК «ГБ г. Соликамск»</t>
  </si>
  <si>
    <t>ГБУЗ ПК «КБ им.Ак.Вагнера» г.Березники</t>
  </si>
  <si>
    <t>Лысьва ГБ</t>
  </si>
  <si>
    <t>ГБУЗ ПК БКПО, с.Юсьва</t>
  </si>
  <si>
    <t>ГБУЗ ПК БКПО, Хир.отделение</t>
  </si>
  <si>
    <t>ГБУЗ ПК Вагнера, г. Березники</t>
  </si>
  <si>
    <t>КБ Вагнера Березники</t>
  </si>
  <si>
    <t>ГБУЗ ПК «ГКБ им. М. А. Тверье»</t>
  </si>
  <si>
    <t>ГБУЗ ПК «МСЧ № 1»</t>
  </si>
  <si>
    <t>Военный госпиталь</t>
  </si>
  <si>
    <t>ГБУЗ ПК " ЧБ им. В.Г. Любимова"</t>
  </si>
  <si>
    <t>любимова</t>
  </si>
  <si>
    <t>РЖД_медицина Поликлиника №3 на ст. Чусовская</t>
  </si>
  <si>
    <t>ржд</t>
  </si>
  <si>
    <t>МСЧ 133 пол 5</t>
  </si>
  <si>
    <t>ГБУЗ ПК "Верещагинская ЦРБ" психиатирческое отделение</t>
  </si>
  <si>
    <t>верещагинская</t>
  </si>
  <si>
    <t>ГБУЗ ПК Вер ЦРБ</t>
  </si>
  <si>
    <t>ГБУЗ ПК Б.Сосновская ЦРБ</t>
  </si>
  <si>
    <t>Сосновская ЦРБ</t>
  </si>
  <si>
    <t>ГБУЗ ПК «Нытвенская ЦРБ»</t>
  </si>
  <si>
    <t>Нытвенская</t>
  </si>
  <si>
    <t>ГБУЗ ПК №5</t>
  </si>
  <si>
    <t>гкп 5</t>
  </si>
  <si>
    <t>ПК СПК</t>
  </si>
  <si>
    <t>СПК</t>
  </si>
  <si>
    <t>ГДКП № 3</t>
  </si>
  <si>
    <t>ГБУЗ ПК "ГОРОДСКАЯ ДЕТСКАЯ КЛИНИЧЕСКАЯ БОЛЬНИЦА № 3 ИМЕНИ КОРЮКИНОЙ ИРИНЫ ПЕТРОВНЫ"</t>
  </si>
  <si>
    <t>ГДКб 3</t>
  </si>
  <si>
    <t>спк</t>
  </si>
  <si>
    <t>Профессорская клиника</t>
  </si>
  <si>
    <t>Профессорская</t>
  </si>
  <si>
    <t>ГКБ им. М. А. Тверье</t>
  </si>
  <si>
    <t>тверье</t>
  </si>
  <si>
    <t>ГБУЗ ПК «ГДБ г. Соликамск»</t>
  </si>
  <si>
    <t>гдб соликамск</t>
  </si>
  <si>
    <t>ГБУЗ ПК МСЧ № 1</t>
  </si>
  <si>
    <t>мсч 1</t>
  </si>
  <si>
    <t>ГБУЗ ПК "Верещагинская ЦРБ" психиатрическое отделение</t>
  </si>
  <si>
    <t>ГБУЗ ПК «ПККБ»</t>
  </si>
  <si>
    <t>ПККБ г.пермь</t>
  </si>
  <si>
    <t>инфекционное отделение ГБУЗ ПК «КБ им. Ак. Вагнера» г. Березники</t>
  </si>
  <si>
    <t>вагнера</t>
  </si>
  <si>
    <t>ГБУЗ ПК «КБ им. Ак. Вагнера» г. Березники, терапия</t>
  </si>
  <si>
    <t>КБ Вагнера ковидное отделение</t>
  </si>
  <si>
    <t>с 14.10.2021- ГБУЗ ПККБ, с 16.10.2021- ГБУЗ ПК КДКБ</t>
  </si>
  <si>
    <t>кдкб</t>
  </si>
  <si>
    <t>ГБУЗ ПК «ГБ ЛГО»</t>
  </si>
  <si>
    <t>ЛГО</t>
  </si>
  <si>
    <t>ГБУЗ ПК ППГБ(психиатр.бол)</t>
  </si>
  <si>
    <t>псих</t>
  </si>
  <si>
    <t>Юсьвинская РБ</t>
  </si>
  <si>
    <t>юсьва</t>
  </si>
  <si>
    <t>и.о. БКПО</t>
  </si>
  <si>
    <t>бкпо</t>
  </si>
  <si>
    <t>ГБУЗ ПК МСЧ №1</t>
  </si>
  <si>
    <t>ГКБ имени М.А.Тверье</t>
  </si>
  <si>
    <t>ГБУЗ ПК "ГОРОДСКАЯ КЛИНИЧЕСКАЯ БОЛЬНИЦА г.Перми"</t>
  </si>
  <si>
    <t>ГКБ № 2 им. Ф.Х. Граля</t>
  </si>
  <si>
    <t>граля</t>
  </si>
  <si>
    <t>ГКБ им Тверье</t>
  </si>
  <si>
    <t>ГБУЗ ПК "КБ Свердловского района"</t>
  </si>
  <si>
    <t>кбср</t>
  </si>
  <si>
    <t>ГБУЗ ПК "ПККБ"</t>
  </si>
  <si>
    <t>ГБУЗ ПК "Кунгурская больница" отделение по COVID-19</t>
  </si>
  <si>
    <t>кунгур</t>
  </si>
  <si>
    <t>ГБУЗ ПК "ГКБ им. М.А. Тверье"</t>
  </si>
  <si>
    <t>тв</t>
  </si>
  <si>
    <t>ЧУЗ "КБ "РЖД-Медицина"</t>
  </si>
  <si>
    <t>Чернушинская ЦРБ</t>
  </si>
  <si>
    <t>чернуш</t>
  </si>
  <si>
    <t>АО МЦ "ФИЛОСОФИЯ КРАСОТЫ И ЗДОРОВЬЯ"</t>
  </si>
  <si>
    <t>фкиз</t>
  </si>
  <si>
    <t>Чайковская ДГБ</t>
  </si>
  <si>
    <t>ГДКП 1, , ,</t>
  </si>
  <si>
    <t>ГПК № 4</t>
  </si>
  <si>
    <t>ГП№4</t>
  </si>
  <si>
    <t>ГБУЗ ПК ЧБ им В.Г.Любимова</t>
  </si>
  <si>
    <t>ГКБ №2 им. Симхи НафтолилиевичаГринберга</t>
  </si>
  <si>
    <t>гринберга</t>
  </si>
  <si>
    <t>МСЧ №133, пол.№5</t>
  </si>
  <si>
    <t>ГБУЗ ПК Кранокамская ГБ</t>
  </si>
  <si>
    <t>краснокамск</t>
  </si>
  <si>
    <t>ГБУЗ ПК "ЧБ им В.Г.Любимова"</t>
  </si>
  <si>
    <t>ГБУЗ ПК "ГРБ"</t>
  </si>
  <si>
    <t>горнозаводск</t>
  </si>
  <si>
    <t>ГБУЗ ПЕРМСКОГО КРАЯ "КРАСНОКАМСКАЯ ГОРОДСКАЯ БОЛЬНИЦА"</t>
  </si>
  <si>
    <t>МСЧ № 133 полик.5</t>
  </si>
  <si>
    <t>ГБУЗ ПК «Оханская ЦРБ"</t>
  </si>
  <si>
    <t>оханск</t>
  </si>
  <si>
    <t>МСЧ №140, поликлиника 1</t>
  </si>
  <si>
    <t>РЖД Медицина, г. Пермь</t>
  </si>
  <si>
    <t>ФМБА, КАЛИНИНА 22</t>
  </si>
  <si>
    <t>фмба</t>
  </si>
  <si>
    <t>АО "МЕДИЦИНСКИЙ ЦЕНТР "ФИЛОСОФИЯ КРАСОТЫ И ЗДОРОВЬЯ",</t>
  </si>
  <si>
    <t>ГБУЗ ПК "ГБ" г.Соликамска</t>
  </si>
  <si>
    <t>гб соликамска</t>
  </si>
  <si>
    <t>поликлиника АО "СБП"</t>
  </si>
  <si>
    <t>сбп</t>
  </si>
  <si>
    <t>ГБУЗ ПК КБ имени академика ЕА Вагнера г. Березники</t>
  </si>
  <si>
    <t>бцрб</t>
  </si>
  <si>
    <t>ГБУЗ ПК "Чернушинская ЦРБ</t>
  </si>
  <si>
    <t>чернушинская</t>
  </si>
  <si>
    <t>Больница ЛГО</t>
  </si>
  <si>
    <t>лго</t>
  </si>
  <si>
    <t>ГБУЗ ПК ГБ№6 г.Пермь</t>
  </si>
  <si>
    <t>гб 6</t>
  </si>
  <si>
    <t>ГБУЗ ПК "ЧБ им.В.Г.Любимова" инфекционное отделение</t>
  </si>
  <si>
    <t>ГБУЗ ПК Краснокамская ГБ(род.отд)</t>
  </si>
  <si>
    <t>ГБУЗ ПК ККИБ</t>
  </si>
  <si>
    <t>пккиб</t>
  </si>
  <si>
    <t>ГБУЗ ПК «ГБ № 6»</t>
  </si>
  <si>
    <t>ГБУЗ ПК ПККБ</t>
  </si>
  <si>
    <t>ГБУЗ ПК КБ им академика Вагнера ЕА в г. Березники</t>
  </si>
  <si>
    <t>Краснокамская больница</t>
  </si>
  <si>
    <t>ГКБ им. М.А. Тверье</t>
  </si>
  <si>
    <t>ГАУЗ ПК ГКБ 4, г. Гремячинск</t>
  </si>
  <si>
    <t>гкб 4</t>
  </si>
  <si>
    <t>ГБУЗ ПК " ЧБ им.В.Г.Любимова"</t>
  </si>
  <si>
    <t>ГБУЗ ПК КраснокамскаяГБ</t>
  </si>
  <si>
    <t>ГБУЗ ПК Краснокамская ГБ"</t>
  </si>
  <si>
    <t>ГБУЗ ПК Нытвенская ГБ</t>
  </si>
  <si>
    <t>ГДКП 6, , , , ,</t>
  </si>
  <si>
    <t>гдкп 6</t>
  </si>
  <si>
    <t>ГДКП 5, , , , , ,</t>
  </si>
  <si>
    <t>гдкп 5</t>
  </si>
  <si>
    <t>ГБУЗ ПК КБВ</t>
  </si>
  <si>
    <t>ГБУЗ Суксунская ЦРБ</t>
  </si>
  <si>
    <t>суксунская</t>
  </si>
  <si>
    <t>ГБУЗ ПК Кунгурскуая больница</t>
  </si>
  <si>
    <t>ГКП г.Перми</t>
  </si>
  <si>
    <t>гкп перми</t>
  </si>
  <si>
    <t>Кунгурская ГБ</t>
  </si>
  <si>
    <t>ДГБ №3</t>
  </si>
  <si>
    <t>гдкб 3</t>
  </si>
  <si>
    <t>ГБУЗПКПЦРБ</t>
  </si>
  <si>
    <t>пцрб</t>
  </si>
  <si>
    <t>ПККБ, гастро</t>
  </si>
  <si>
    <t>ГБУЗ ПК «МСЧ № 9»</t>
  </si>
  <si>
    <t>ГБУЗ ПК «ГКБ им. Ф. Х. Граля»</t>
  </si>
  <si>
    <t>ГБУЗ ПК КБ Вагнера г.Березники инф.отделение</t>
  </si>
  <si>
    <t>инфекционное отделение ГБУЗ ПК «ГБ г. Соликамск»</t>
  </si>
  <si>
    <t>гб Соликамск</t>
  </si>
  <si>
    <t>ГБУЗ ПК Нытвенская ЦРБ"</t>
  </si>
  <si>
    <t>Центральный аппарат</t>
  </si>
  <si>
    <t>Западный филиал</t>
  </si>
  <si>
    <t>Северный филиал</t>
  </si>
  <si>
    <t>Восточный филиал</t>
  </si>
  <si>
    <t>Центральный филиал</t>
  </si>
  <si>
    <t>Южный филиал</t>
  </si>
  <si>
    <t>Окружной филиал</t>
  </si>
  <si>
    <t>Филиал</t>
  </si>
  <si>
    <t>Студенты</t>
  </si>
  <si>
    <t>Пермский МР</t>
  </si>
  <si>
    <t>ГО Чайковский</t>
  </si>
  <si>
    <t>Краснокамский ГО</t>
  </si>
  <si>
    <t>Чернушинский ГО</t>
  </si>
  <si>
    <t>Верещагинский ГО</t>
  </si>
  <si>
    <t>Бардымский МР</t>
  </si>
  <si>
    <t>Суксунский ГО</t>
  </si>
  <si>
    <t>Кудымкарский МО</t>
  </si>
  <si>
    <t>ГО Кудымкар</t>
  </si>
  <si>
    <t>ГО Березники</t>
  </si>
  <si>
    <t>Юсьвинский МО</t>
  </si>
  <si>
    <t>Кунгурский МР</t>
  </si>
  <si>
    <t>Куединский МР</t>
  </si>
  <si>
    <t>Частинский МР</t>
  </si>
  <si>
    <t>ГО Губаха</t>
  </si>
  <si>
    <t>Нытвенский ГО</t>
  </si>
  <si>
    <t>Большесосновский МР</t>
  </si>
  <si>
    <t>Чусовской ГО</t>
  </si>
  <si>
    <t>Юрлинский МО</t>
  </si>
  <si>
    <t>Сивинский МР</t>
  </si>
  <si>
    <t>Лысьвенский ГО</t>
  </si>
  <si>
    <t>Оханский ГО</t>
  </si>
  <si>
    <t>Соликамский ГО</t>
  </si>
  <si>
    <t>Горнозаводский ГО</t>
  </si>
  <si>
    <t>Гремячинский ГО</t>
  </si>
  <si>
    <t>Добрянский ГО</t>
  </si>
  <si>
    <t>Ильинский ГО</t>
  </si>
  <si>
    <t>ГО Кизел</t>
  </si>
  <si>
    <t>Красновишерский ГО</t>
  </si>
  <si>
    <t>ГО Кунгур</t>
  </si>
  <si>
    <t>Октябрьский ГО</t>
  </si>
  <si>
    <t>Осинский ГО</t>
  </si>
  <si>
    <t>Очерский ГО</t>
  </si>
  <si>
    <t>Чердынский ГО</t>
  </si>
  <si>
    <t>Александровский МО</t>
  </si>
  <si>
    <t>Березовский МО</t>
  </si>
  <si>
    <t>Гайнский МО</t>
  </si>
  <si>
    <t>Косинский МО</t>
  </si>
  <si>
    <t>Кочевский МО</t>
  </si>
  <si>
    <t>Ординский МО</t>
  </si>
  <si>
    <t>Уинский МО</t>
  </si>
  <si>
    <t>Еловский МР</t>
  </si>
  <si>
    <t>Карагайский МР</t>
  </si>
  <si>
    <t>Кишертский МР</t>
  </si>
  <si>
    <t>ПЦР</t>
  </si>
  <si>
    <t>контакт другой</t>
  </si>
  <si>
    <t>подозрение на COVID</t>
  </si>
  <si>
    <t>поликлиника</t>
  </si>
  <si>
    <t>амбулаторно</t>
  </si>
  <si>
    <t>легкой степени</t>
  </si>
  <si>
    <t>в семье/близ. окруж.</t>
  </si>
  <si>
    <t>не госпитализирован</t>
  </si>
  <si>
    <t>прибытие из-за рубежа</t>
  </si>
  <si>
    <t>мед.работник</t>
  </si>
  <si>
    <t>прибытие из др. регионов РФ</t>
  </si>
  <si>
    <t>сотрудник силовых структур</t>
  </si>
  <si>
    <t>контакт в мед.организации</t>
  </si>
  <si>
    <t>учащийся</t>
  </si>
  <si>
    <t>контакт в проч.организации</t>
  </si>
  <si>
    <t>рабочий</t>
  </si>
  <si>
    <t>контакт в близком окружении</t>
  </si>
  <si>
    <t>служащий</t>
  </si>
  <si>
    <t>пенсионер</t>
  </si>
  <si>
    <t>контакт не установлен</t>
  </si>
  <si>
    <t>госпитализация</t>
  </si>
  <si>
    <t>скриннинг по пневмонии</t>
  </si>
  <si>
    <t>бессимптомное</t>
  </si>
  <si>
    <t>средней тяжести</t>
  </si>
  <si>
    <t>только при посещении закр пространств</t>
  </si>
  <si>
    <t>тяжелое</t>
  </si>
  <si>
    <t>стационар</t>
  </si>
  <si>
    <t>крайне тяжелое</t>
  </si>
  <si>
    <t>летальный от ковид</t>
  </si>
  <si>
    <t>лаборатория</t>
  </si>
  <si>
    <t>летальный от прочих</t>
  </si>
  <si>
    <t>общественного питания</t>
  </si>
  <si>
    <t>первые 2 дня</t>
  </si>
  <si>
    <t>пищевой промышленности</t>
  </si>
  <si>
    <t>на 3 и более день</t>
  </si>
  <si>
    <t>торговли продовольственными товарами</t>
  </si>
  <si>
    <t>от случаю к случаю</t>
  </si>
  <si>
    <t>торговли непродовольственными товарами</t>
  </si>
  <si>
    <t>сектора ЖКХ</t>
  </si>
  <si>
    <t>образования</t>
  </si>
  <si>
    <t>в первые 2 дня</t>
  </si>
  <si>
    <t>здравоохранения</t>
  </si>
  <si>
    <t>сельского хозяйства</t>
  </si>
  <si>
    <t>сферы услуг (парикмахерские, ателье и др.)</t>
  </si>
  <si>
    <t>государственные служащие</t>
  </si>
  <si>
    <t>офисов (банков, юридических контор и т.п.)</t>
  </si>
  <si>
    <t>учреждений сферы культуры и досуга</t>
  </si>
  <si>
    <t>телекоммуникационных услуг</t>
  </si>
  <si>
    <t>детских ЛОУ</t>
  </si>
  <si>
    <t>санаторно-курортных учреждений</t>
  </si>
  <si>
    <t>гостиниц</t>
  </si>
  <si>
    <t>транспортных средств (водители, машинисты, пилоты и др.)</t>
  </si>
  <si>
    <t>транспортных узлов (обслуживающий персонал и др.)</t>
  </si>
  <si>
    <t>рабочие промышленных предприятий</t>
  </si>
  <si>
    <t>вахтовики</t>
  </si>
  <si>
    <t>ЧОПы</t>
  </si>
  <si>
    <t>Неработающие граждане</t>
  </si>
  <si>
    <t>завозной</t>
  </si>
  <si>
    <t>в мед. орг.</t>
  </si>
  <si>
    <t>в прочих орг.</t>
  </si>
  <si>
    <t>с лицом подтвержденным COVID-2019</t>
  </si>
  <si>
    <t>с лицом c подозрительным на COVID-2019</t>
  </si>
  <si>
    <t>донос (аналог)</t>
  </si>
  <si>
    <t>Повторное заболевание</t>
  </si>
  <si>
    <t>ГБУЗ ПК ПККИБ</t>
  </si>
  <si>
    <t>Горбунова ЛН</t>
  </si>
  <si>
    <t>Бурнышева М.М.</t>
  </si>
  <si>
    <t>Куфонина</t>
  </si>
  <si>
    <t>17</t>
  </si>
  <si>
    <t>реп-д</t>
  </si>
  <si>
    <t>реп-закл</t>
  </si>
  <si>
    <t>ЭИ</t>
  </si>
  <si>
    <t>не привит</t>
  </si>
  <si>
    <t>Спутник V</t>
  </si>
  <si>
    <t>Спутник Лайт</t>
  </si>
  <si>
    <t>Спутник М</t>
  </si>
  <si>
    <t>КовиВак</t>
  </si>
  <si>
    <t>ЭпиВакКорона</t>
  </si>
  <si>
    <t>ЭпиВакКорона-Н</t>
  </si>
  <si>
    <t>другая вакцина</t>
  </si>
  <si>
    <t>вакцина незвестна</t>
  </si>
  <si>
    <t>Поповка</t>
  </si>
  <si>
    <t>Мед. организация (ЭИ)</t>
  </si>
  <si>
    <t>Примеров</t>
  </si>
  <si>
    <t>Пример</t>
  </si>
  <si>
    <t>Примерович</t>
  </si>
  <si>
    <t>Обязательно</t>
  </si>
  <si>
    <t>КВЭ</t>
  </si>
  <si>
    <t>врач</t>
  </si>
  <si>
    <t>2345678</t>
  </si>
  <si>
    <t>Шоссейная</t>
  </si>
  <si>
    <t>48</t>
  </si>
  <si>
    <t>2</t>
  </si>
  <si>
    <t>МАДОУ "ЦРР - Детский Сад № 11"</t>
  </si>
  <si>
    <t>https://cloud.mail.ru/public/7Dx9/VXnSxMsCJ</t>
  </si>
  <si>
    <t xml:space="preserve">Последняя версия формы доступна по ссылке: </t>
  </si>
  <si>
    <t>Система находится в стадии доработки. Возможны изменения в форме регистрации и требованиях к её заполнению.</t>
  </si>
  <si>
    <t>Списки с некорректной или неполной информацией будут возвращаться на доработку.</t>
  </si>
  <si>
    <t>При несоблюдении требований ввести данные в систему и зарегистрировать экстренные извещения невозможно.</t>
  </si>
  <si>
    <t>— поля заполняются сотрудниками ФБУЗ «Центр гигиены и эпидемиологии в Пермском крае».</t>
  </si>
  <si>
    <t>— необходимые поля. При наличии информации обязательны для заполнения.</t>
  </si>
  <si>
    <t>— обязательные поля. При отсутствии в них данных, приём и загрузка экстренных извещений в Систему невозможна.</t>
  </si>
  <si>
    <t>Цветовая маркировка полей</t>
  </si>
  <si>
    <t>В графе Дополнительная информация можно указать любую существенную информацию, не отражённую в других графах: место присасывания, информацию о введении иммуноглобулина и др.</t>
  </si>
  <si>
    <t>В графах с выбором значений из списка (пол, район, соц. статус и др.) произвольные значение недопустимы.</t>
  </si>
  <si>
    <t>Буквы и пробелы в датах недопустимы.</t>
  </si>
  <si>
    <t>Формат файла должен быть .xlsx</t>
  </si>
  <si>
    <t>Требования к заполнению формы регистрации случаев укусов клещами</t>
  </si>
  <si>
    <t>В теме письма и в названии файла должны быть указаны дата отчёта и наименование мед. организации.</t>
  </si>
  <si>
    <t>Формирование списков осуществлять за прошедшие календарные сутки. Направлять на регистрацию не чаще двух раз в сутки.</t>
  </si>
  <si>
    <t>Оформлять списки от 10 случаев.</t>
  </si>
  <si>
    <t>Требования к формированию списка случаев для регистрации укусов клещами</t>
  </si>
  <si>
    <t>Версия</t>
  </si>
  <si>
    <t>Инструкция по работе с шаблоном передачи экстренных извещений</t>
  </si>
  <si>
    <t>Энцевир нео (V1)</t>
  </si>
  <si>
    <t>Курс вакцинации не завершён</t>
  </si>
  <si>
    <t>уточнение места присасывания (если нет в списке)</t>
  </si>
  <si>
    <t>В районе лыжной базы Снежинка (Кунгурский муниципальный округ)</t>
  </si>
  <si>
    <t>Фамилия имя отчество ДР</t>
  </si>
  <si>
    <t>В период возможного заражения</t>
  </si>
  <si>
    <t>Березниковский</t>
  </si>
  <si>
    <t>Кизеловский</t>
  </si>
  <si>
    <t>Очёрский</t>
  </si>
  <si>
    <t>ЗАТО Звёздный</t>
  </si>
  <si>
    <t>Берёзовский</t>
  </si>
  <si>
    <t>Губахинский</t>
  </si>
  <si>
    <t>Кочёвский</t>
  </si>
  <si>
    <t>03-17-П-9001</t>
  </si>
  <si>
    <t>НЕ В ПЕРМСКОМ КРАЕ</t>
  </si>
  <si>
    <t>Пермский муниципальный округ</t>
  </si>
  <si>
    <t>ЗАТО Звездный</t>
  </si>
  <si>
    <r>
      <t xml:space="preserve">место заражения / контакта
</t>
    </r>
    <r>
      <rPr>
        <b/>
        <sz val="11"/>
        <rFont val="Calibri"/>
        <family val="2"/>
        <charset val="204"/>
        <scheme val="minor"/>
      </rPr>
      <t>(муниципальное образование, где присосался клещ)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</si>
</sst>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[Red]0"/>
    <numFmt numFmtId="165" formatCode="dd/mm/yyyy\ hh:mm"/>
    <numFmt numFmtId="166" formatCode="0.0"/>
  </numFmts>
  <fonts count="4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9C0006"/>
      <name val="Calibri"/>
      <family val="2"/>
      <charset val="204"/>
    </font>
    <font>
      <sz val="8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ahoma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rgb="FF333333"/>
      <name val="&amp;quot"/>
    </font>
    <font>
      <sz val="10"/>
      <color rgb="FF333333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u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7CE"/>
        <bgColor rgb="FFFAC090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7C8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CCCCC"/>
      </top>
      <bottom style="medium">
        <color rgb="FFC0C0C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9" fillId="44" borderId="0" applyBorder="0" applyProtection="0"/>
    <xf numFmtId="0" fontId="36" fillId="0" borderId="0">
      <alignment vertical="top" wrapText="1"/>
    </xf>
    <xf numFmtId="0" fontId="1" fillId="0" borderId="0"/>
    <xf numFmtId="0" fontId="40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10" xfId="0" applyBorder="1"/>
    <xf numFmtId="49" fontId="19" fillId="34" borderId="15" xfId="0" applyNumberFormat="1" applyFont="1" applyFill="1" applyBorder="1" applyAlignment="1">
      <alignment horizontal="center" vertical="center" wrapText="1"/>
    </xf>
    <xf numFmtId="22" fontId="19" fillId="35" borderId="15" xfId="0" applyNumberFormat="1" applyFont="1" applyFill="1" applyBorder="1" applyAlignment="1">
      <alignment horizontal="center" vertical="center" wrapText="1"/>
    </xf>
    <xf numFmtId="1" fontId="19" fillId="36" borderId="15" xfId="0" applyNumberFormat="1" applyFont="1" applyFill="1" applyBorder="1" applyAlignment="1">
      <alignment horizontal="center" vertical="center" wrapText="1"/>
    </xf>
    <xf numFmtId="49" fontId="19" fillId="35" borderId="15" xfId="7" applyNumberFormat="1" applyFont="1" applyFill="1" applyBorder="1" applyAlignment="1">
      <alignment horizontal="center" vertical="center" wrapText="1"/>
    </xf>
    <xf numFmtId="49" fontId="19" fillId="35" borderId="15" xfId="0" applyNumberFormat="1" applyFont="1" applyFill="1" applyBorder="1" applyAlignment="1">
      <alignment horizontal="center" vertical="center" wrapText="1"/>
    </xf>
    <xf numFmtId="14" fontId="19" fillId="35" borderId="15" xfId="7" applyNumberFormat="1" applyFont="1" applyFill="1" applyBorder="1" applyAlignment="1">
      <alignment horizontal="center" vertical="center" wrapText="1"/>
    </xf>
    <xf numFmtId="49" fontId="19" fillId="34" borderId="15" xfId="7" applyNumberFormat="1" applyFont="1" applyFill="1" applyBorder="1" applyAlignment="1">
      <alignment horizontal="center" vertical="center" wrapText="1"/>
    </xf>
    <xf numFmtId="1" fontId="19" fillId="34" borderId="15" xfId="0" applyNumberFormat="1" applyFont="1" applyFill="1" applyBorder="1" applyAlignment="1">
      <alignment horizontal="center" vertical="center" wrapText="1"/>
    </xf>
    <xf numFmtId="0" fontId="19" fillId="34" borderId="15" xfId="0" applyFont="1" applyFill="1" applyBorder="1" applyAlignment="1">
      <alignment horizontal="center" vertical="center" wrapText="1"/>
    </xf>
    <xf numFmtId="22" fontId="19" fillId="34" borderId="15" xfId="0" applyNumberFormat="1" applyFont="1" applyFill="1" applyBorder="1" applyAlignment="1">
      <alignment horizontal="center" vertical="center" wrapText="1"/>
    </xf>
    <xf numFmtId="1" fontId="19" fillId="34" borderId="15" xfId="7" applyNumberFormat="1" applyFont="1" applyFill="1" applyBorder="1" applyAlignment="1">
      <alignment horizontal="center" vertical="center" wrapText="1"/>
    </xf>
    <xf numFmtId="49" fontId="0" fillId="0" borderId="0" xfId="0" applyNumberFormat="1"/>
    <xf numFmtId="22" fontId="0" fillId="0" borderId="0" xfId="0" applyNumberFormat="1"/>
    <xf numFmtId="164" fontId="0" fillId="0" borderId="0" xfId="0" applyNumberFormat="1"/>
    <xf numFmtId="14" fontId="0" fillId="0" borderId="0" xfId="0" applyNumberFormat="1"/>
    <xf numFmtId="49" fontId="0" fillId="0" borderId="0" xfId="0" applyNumberFormat="1" applyAlignment="1">
      <alignment horizontal="left"/>
    </xf>
    <xf numFmtId="0" fontId="1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14" fontId="0" fillId="0" borderId="0" xfId="0" applyNumberFormat="1" applyAlignment="1">
      <alignment vertical="top" wrapText="1"/>
    </xf>
    <xf numFmtId="0" fontId="20" fillId="33" borderId="10" xfId="0" applyFont="1" applyFill="1" applyBorder="1"/>
    <xf numFmtId="0" fontId="0" fillId="33" borderId="10" xfId="0" applyFill="1" applyBorder="1"/>
    <xf numFmtId="0" fontId="0" fillId="0" borderId="10" xfId="0" applyBorder="1" applyAlignment="1">
      <alignment horizontal="left"/>
    </xf>
    <xf numFmtId="1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0" fillId="39" borderId="0" xfId="0" applyFill="1"/>
    <xf numFmtId="0" fontId="20" fillId="0" borderId="0" xfId="0" applyFont="1" applyAlignment="1">
      <alignment vertical="top"/>
    </xf>
    <xf numFmtId="0" fontId="21" fillId="0" borderId="0" xfId="0" applyFont="1"/>
    <xf numFmtId="0" fontId="21" fillId="0" borderId="0" xfId="0" applyFont="1" applyAlignment="1">
      <alignment horizontal="left"/>
    </xf>
    <xf numFmtId="0" fontId="20" fillId="0" borderId="0" xfId="0" applyFont="1"/>
    <xf numFmtId="0" fontId="0" fillId="40" borderId="10" xfId="0" applyFill="1" applyBorder="1"/>
    <xf numFmtId="0" fontId="0" fillId="37" borderId="10" xfId="0" applyFill="1" applyBorder="1"/>
    <xf numFmtId="0" fontId="0" fillId="40" borderId="10" xfId="0" applyFill="1" applyBorder="1" applyAlignment="1">
      <alignment horizontal="left"/>
    </xf>
    <xf numFmtId="0" fontId="0" fillId="37" borderId="10" xfId="0" applyFill="1" applyBorder="1" applyAlignment="1">
      <alignment horizontal="left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0" xfId="0" applyBorder="1" applyAlignment="1">
      <alignment horizontal="left" wrapText="1"/>
    </xf>
    <xf numFmtId="0" fontId="14" fillId="0" borderId="20" xfId="0" applyFont="1" applyBorder="1" applyAlignment="1">
      <alignment wrapText="1"/>
    </xf>
    <xf numFmtId="0" fontId="0" fillId="38" borderId="19" xfId="0" applyFill="1" applyBorder="1" applyAlignment="1">
      <alignment wrapText="1"/>
    </xf>
    <xf numFmtId="0" fontId="0" fillId="0" borderId="21" xfId="0" applyBorder="1" applyAlignment="1">
      <alignment horizontal="left" wrapText="1"/>
    </xf>
    <xf numFmtId="0" fontId="0" fillId="0" borderId="21" xfId="0" applyBorder="1" applyAlignment="1">
      <alignment wrapText="1"/>
    </xf>
    <xf numFmtId="0" fontId="0" fillId="39" borderId="19" xfId="0" applyFill="1" applyBorder="1" applyAlignment="1">
      <alignment wrapText="1"/>
    </xf>
    <xf numFmtId="0" fontId="0" fillId="39" borderId="20" xfId="0" applyFill="1" applyBorder="1" applyAlignment="1">
      <alignment wrapText="1"/>
    </xf>
    <xf numFmtId="0" fontId="21" fillId="0" borderId="21" xfId="0" applyFont="1" applyBorder="1" applyAlignment="1">
      <alignment wrapText="1"/>
    </xf>
    <xf numFmtId="0" fontId="24" fillId="0" borderId="0" xfId="0" applyFont="1" applyAlignment="1">
      <alignment vertical="top"/>
    </xf>
    <xf numFmtId="49" fontId="16" fillId="33" borderId="11" xfId="0" applyNumberFormat="1" applyFont="1" applyFill="1" applyBorder="1" applyAlignment="1">
      <alignment horizontal="center" vertical="center"/>
    </xf>
    <xf numFmtId="22" fontId="0" fillId="0" borderId="0" xfId="0" applyNumberFormat="1" applyAlignment="1">
      <alignment vertical="top" wrapText="1"/>
    </xf>
    <xf numFmtId="22" fontId="0" fillId="33" borderId="10" xfId="0" applyNumberFormat="1" applyFill="1" applyBorder="1"/>
    <xf numFmtId="22" fontId="0" fillId="0" borderId="0" xfId="0" applyNumberFormat="1" applyAlignment="1">
      <alignment vertical="top"/>
    </xf>
    <xf numFmtId="0" fontId="20" fillId="0" borderId="20" xfId="0" applyFont="1" applyBorder="1" applyAlignment="1">
      <alignment wrapText="1"/>
    </xf>
    <xf numFmtId="49" fontId="0" fillId="0" borderId="16" xfId="0" applyNumberFormat="1" applyBorder="1"/>
    <xf numFmtId="49" fontId="0" fillId="0" borderId="18" xfId="0" applyNumberFormat="1" applyBorder="1"/>
    <xf numFmtId="49" fontId="0" fillId="0" borderId="23" xfId="0" applyNumberFormat="1" applyBorder="1"/>
    <xf numFmtId="49" fontId="0" fillId="0" borderId="22" xfId="0" applyNumberFormat="1" applyBorder="1"/>
    <xf numFmtId="49" fontId="0" fillId="0" borderId="19" xfId="0" applyNumberFormat="1" applyBorder="1"/>
    <xf numFmtId="49" fontId="0" fillId="0" borderId="21" xfId="0" applyNumberFormat="1" applyBorder="1"/>
    <xf numFmtId="0" fontId="0" fillId="37" borderId="0" xfId="0" applyFill="1"/>
    <xf numFmtId="0" fontId="26" fillId="0" borderId="20" xfId="0" applyFont="1" applyBorder="1" applyAlignment="1">
      <alignment wrapText="1"/>
    </xf>
    <xf numFmtId="0" fontId="26" fillId="39" borderId="19" xfId="0" applyFont="1" applyFill="1" applyBorder="1" applyAlignment="1">
      <alignment wrapText="1"/>
    </xf>
    <xf numFmtId="0" fontId="26" fillId="39" borderId="20" xfId="0" applyFont="1" applyFill="1" applyBorder="1" applyAlignment="1">
      <alignment wrapText="1"/>
    </xf>
    <xf numFmtId="0" fontId="26" fillId="0" borderId="19" xfId="0" applyFont="1" applyBorder="1" applyAlignment="1">
      <alignment wrapText="1"/>
    </xf>
    <xf numFmtId="0" fontId="26" fillId="0" borderId="21" xfId="0" applyFont="1" applyBorder="1" applyAlignment="1">
      <alignment wrapText="1"/>
    </xf>
    <xf numFmtId="0" fontId="26" fillId="0" borderId="20" xfId="0" applyFont="1" applyBorder="1" applyAlignment="1">
      <alignment horizontal="left" wrapText="1"/>
    </xf>
    <xf numFmtId="0" fontId="26" fillId="0" borderId="0" xfId="0" applyFont="1" applyAlignment="1">
      <alignment wrapText="1"/>
    </xf>
    <xf numFmtId="22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49" fontId="28" fillId="0" borderId="0" xfId="0" applyNumberFormat="1" applyFont="1" applyAlignment="1">
      <alignment horizontal="left"/>
    </xf>
    <xf numFmtId="165" fontId="0" fillId="0" borderId="0" xfId="0" applyNumberFormat="1"/>
    <xf numFmtId="0" fontId="26" fillId="35" borderId="20" xfId="0" applyFont="1" applyFill="1" applyBorder="1" applyAlignment="1">
      <alignment wrapText="1"/>
    </xf>
    <xf numFmtId="0" fontId="26" fillId="36" borderId="20" xfId="0" applyFont="1" applyFill="1" applyBorder="1" applyAlignment="1">
      <alignment wrapText="1"/>
    </xf>
    <xf numFmtId="0" fontId="26" fillId="35" borderId="19" xfId="0" applyFont="1" applyFill="1" applyBorder="1" applyAlignment="1">
      <alignment wrapText="1"/>
    </xf>
    <xf numFmtId="0" fontId="26" fillId="35" borderId="20" xfId="0" applyFont="1" applyFill="1" applyBorder="1" applyAlignment="1">
      <alignment horizontal="left" wrapText="1"/>
    </xf>
    <xf numFmtId="0" fontId="26" fillId="36" borderId="21" xfId="0" applyFont="1" applyFill="1" applyBorder="1" applyAlignment="1">
      <alignment horizontal="left" wrapText="1"/>
    </xf>
    <xf numFmtId="0" fontId="26" fillId="36" borderId="19" xfId="0" applyFont="1" applyFill="1" applyBorder="1" applyAlignment="1">
      <alignment wrapText="1"/>
    </xf>
    <xf numFmtId="0" fontId="26" fillId="36" borderId="21" xfId="0" applyFont="1" applyFill="1" applyBorder="1" applyAlignment="1">
      <alignment wrapText="1"/>
    </xf>
    <xf numFmtId="0" fontId="16" fillId="33" borderId="11" xfId="0" applyFont="1" applyFill="1" applyBorder="1" applyAlignment="1">
      <alignment horizontal="center" vertical="center"/>
    </xf>
    <xf numFmtId="49" fontId="0" fillId="0" borderId="20" xfId="0" applyNumberFormat="1" applyBorder="1"/>
    <xf numFmtId="0" fontId="0" fillId="0" borderId="18" xfId="0" applyBorder="1"/>
    <xf numFmtId="0" fontId="26" fillId="36" borderId="20" xfId="0" applyFont="1" applyFill="1" applyBorder="1" applyAlignment="1">
      <alignment horizontal="center" wrapText="1"/>
    </xf>
    <xf numFmtId="0" fontId="32" fillId="0" borderId="30" xfId="0" applyFont="1" applyBorder="1" applyAlignment="1">
      <alignment vertical="top" wrapText="1"/>
    </xf>
    <xf numFmtId="0" fontId="33" fillId="37" borderId="10" xfId="0" applyFont="1" applyFill="1" applyBorder="1" applyAlignment="1">
      <alignment horizontal="left"/>
    </xf>
    <xf numFmtId="1" fontId="33" fillId="37" borderId="10" xfId="0" applyNumberFormat="1" applyFont="1" applyFill="1" applyBorder="1" applyAlignment="1">
      <alignment horizontal="right"/>
    </xf>
    <xf numFmtId="0" fontId="34" fillId="0" borderId="0" xfId="0" applyFont="1" applyAlignment="1">
      <alignment horizontal="left" vertical="center"/>
    </xf>
    <xf numFmtId="0" fontId="35" fillId="0" borderId="0" xfId="0" applyFont="1"/>
    <xf numFmtId="0" fontId="0" fillId="0" borderId="20" xfId="0" applyBorder="1"/>
    <xf numFmtId="49" fontId="0" fillId="0" borderId="17" xfId="0" applyNumberFormat="1" applyBorder="1"/>
    <xf numFmtId="0" fontId="0" fillId="43" borderId="10" xfId="0" applyFill="1" applyBorder="1"/>
    <xf numFmtId="0" fontId="36" fillId="0" borderId="0" xfId="44">
      <alignment vertical="top" wrapText="1"/>
    </xf>
    <xf numFmtId="14" fontId="36" fillId="0" borderId="0" xfId="44" applyNumberFormat="1">
      <alignment vertical="top" wrapText="1"/>
    </xf>
    <xf numFmtId="16" fontId="22" fillId="0" borderId="10" xfId="45" applyNumberFormat="1" applyFont="1" applyBorder="1" applyAlignment="1">
      <alignment horizontal="center" vertical="center" wrapText="1"/>
    </xf>
    <xf numFmtId="16" fontId="22" fillId="33" borderId="10" xfId="45" applyNumberFormat="1" applyFont="1" applyFill="1" applyBorder="1" applyAlignment="1">
      <alignment horizontal="center" vertical="center" wrapText="1"/>
    </xf>
    <xf numFmtId="0" fontId="23" fillId="33" borderId="10" xfId="45" applyFont="1" applyFill="1" applyBorder="1" applyAlignment="1">
      <alignment horizontal="center" vertical="center" wrapText="1"/>
    </xf>
    <xf numFmtId="0" fontId="22" fillId="41" borderId="10" xfId="45" applyFont="1" applyFill="1" applyBorder="1" applyAlignment="1">
      <alignment horizontal="center" vertical="center" wrapText="1"/>
    </xf>
    <xf numFmtId="0" fontId="22" fillId="42" borderId="10" xfId="45" applyFont="1" applyFill="1" applyBorder="1" applyAlignment="1">
      <alignment horizontal="center" vertical="center" wrapText="1"/>
    </xf>
    <xf numFmtId="0" fontId="37" fillId="0" borderId="0" xfId="45" applyFont="1"/>
    <xf numFmtId="14" fontId="38" fillId="0" borderId="10" xfId="45" applyNumberFormat="1" applyFont="1" applyBorder="1" applyAlignment="1">
      <alignment horizontal="center" vertical="center" wrapText="1"/>
    </xf>
    <xf numFmtId="0" fontId="39" fillId="0" borderId="10" xfId="45" applyFont="1" applyBorder="1" applyAlignment="1">
      <alignment horizontal="center" vertical="center" wrapText="1"/>
    </xf>
    <xf numFmtId="0" fontId="39" fillId="34" borderId="10" xfId="45" applyFont="1" applyFill="1" applyBorder="1" applyAlignment="1">
      <alignment horizontal="center" vertical="center" wrapText="1"/>
    </xf>
    <xf numFmtId="14" fontId="27" fillId="0" borderId="10" xfId="45" applyNumberFormat="1" applyFont="1" applyBorder="1"/>
    <xf numFmtId="0" fontId="38" fillId="0" borderId="10" xfId="45" applyFont="1" applyBorder="1" applyAlignment="1">
      <alignment horizontal="center" vertical="center" wrapText="1"/>
    </xf>
    <xf numFmtId="0" fontId="39" fillId="0" borderId="10" xfId="45" applyFont="1" applyBorder="1" applyAlignment="1">
      <alignment horizontal="left" vertical="center" wrapText="1"/>
    </xf>
    <xf numFmtId="0" fontId="38" fillId="34" borderId="10" xfId="45" applyFont="1" applyFill="1" applyBorder="1" applyAlignment="1">
      <alignment horizontal="center" vertical="center" wrapText="1"/>
    </xf>
    <xf numFmtId="14" fontId="38" fillId="34" borderId="10" xfId="45" applyNumberFormat="1" applyFont="1" applyFill="1" applyBorder="1" applyAlignment="1">
      <alignment horizontal="center" vertical="center" wrapText="1"/>
    </xf>
    <xf numFmtId="166" fontId="39" fillId="0" borderId="10" xfId="45" applyNumberFormat="1" applyFont="1" applyBorder="1" applyAlignment="1">
      <alignment horizontal="center" vertical="center" wrapText="1"/>
    </xf>
    <xf numFmtId="14" fontId="39" fillId="0" borderId="10" xfId="45" applyNumberFormat="1" applyFont="1" applyBorder="1" applyAlignment="1">
      <alignment horizontal="center" vertical="center" wrapText="1"/>
    </xf>
    <xf numFmtId="0" fontId="38" fillId="0" borderId="10" xfId="45" applyFont="1" applyBorder="1" applyAlignment="1">
      <alignment horizontal="center" vertical="center"/>
    </xf>
    <xf numFmtId="14" fontId="38" fillId="0" borderId="10" xfId="45" applyNumberFormat="1" applyFont="1" applyBorder="1" applyAlignment="1">
      <alignment horizontal="center" vertical="center"/>
    </xf>
    <xf numFmtId="0" fontId="38" fillId="0" borderId="0" xfId="45" applyFont="1"/>
    <xf numFmtId="0" fontId="38" fillId="0" borderId="0" xfId="45" applyFont="1" applyAlignment="1">
      <alignment vertical="center"/>
    </xf>
    <xf numFmtId="0" fontId="38" fillId="0" borderId="0" xfId="45" applyFont="1" applyAlignment="1">
      <alignment horizontal="center" vertical="center"/>
    </xf>
    <xf numFmtId="0" fontId="38" fillId="0" borderId="0" xfId="45" applyFont="1" applyAlignment="1">
      <alignment horizontal="center" vertical="center" wrapText="1"/>
    </xf>
    <xf numFmtId="0" fontId="38" fillId="0" borderId="0" xfId="45" applyFont="1" applyAlignment="1">
      <alignment vertical="center" wrapText="1"/>
    </xf>
    <xf numFmtId="14" fontId="38" fillId="0" borderId="0" xfId="45" applyNumberFormat="1" applyFont="1" applyAlignment="1">
      <alignment horizontal="center" vertical="center"/>
    </xf>
    <xf numFmtId="0" fontId="0" fillId="0" borderId="27" xfId="0" applyBorder="1"/>
    <xf numFmtId="0" fontId="0" fillId="0" borderId="11" xfId="0" applyBorder="1"/>
    <xf numFmtId="0" fontId="0" fillId="0" borderId="28" xfId="0" applyBorder="1"/>
    <xf numFmtId="0" fontId="0" fillId="0" borderId="31" xfId="0" applyBorder="1"/>
    <xf numFmtId="49" fontId="0" fillId="0" borderId="32" xfId="0" applyNumberFormat="1" applyBorder="1"/>
    <xf numFmtId="0" fontId="0" fillId="0" borderId="33" xfId="0" applyBorder="1"/>
    <xf numFmtId="49" fontId="0" fillId="0" borderId="34" xfId="0" applyNumberFormat="1" applyBorder="1"/>
    <xf numFmtId="49" fontId="0" fillId="0" borderId="35" xfId="0" applyNumberFormat="1" applyBorder="1"/>
    <xf numFmtId="0" fontId="0" fillId="0" borderId="28" xfId="0" applyBorder="1" applyAlignment="1">
      <alignment vertical="top"/>
    </xf>
    <xf numFmtId="0" fontId="0" fillId="0" borderId="32" xfId="0" applyBorder="1"/>
    <xf numFmtId="0" fontId="0" fillId="0" borderId="32" xfId="0" applyBorder="1" applyAlignment="1">
      <alignment vertical="top"/>
    </xf>
    <xf numFmtId="0" fontId="0" fillId="0" borderId="35" xfId="0" applyBorder="1"/>
    <xf numFmtId="0" fontId="26" fillId="0" borderId="0" xfId="45" applyFont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14" fontId="0" fillId="0" borderId="22" xfId="0" applyNumberFormat="1" applyBorder="1"/>
    <xf numFmtId="0" fontId="0" fillId="0" borderId="22" xfId="0" applyBorder="1"/>
    <xf numFmtId="0" fontId="0" fillId="0" borderId="23" xfId="0" applyBorder="1"/>
    <xf numFmtId="164" fontId="0" fillId="0" borderId="23" xfId="0" applyNumberFormat="1" applyBorder="1"/>
    <xf numFmtId="14" fontId="0" fillId="0" borderId="23" xfId="0" applyNumberFormat="1" applyBorder="1"/>
    <xf numFmtId="0" fontId="0" fillId="0" borderId="22" xfId="0" applyBorder="1" applyAlignment="1">
      <alignment vertical="top"/>
    </xf>
    <xf numFmtId="0" fontId="0" fillId="0" borderId="19" xfId="0" applyBorder="1"/>
    <xf numFmtId="0" fontId="26" fillId="35" borderId="21" xfId="0" applyFont="1" applyFill="1" applyBorder="1" applyAlignment="1">
      <alignment wrapText="1"/>
    </xf>
    <xf numFmtId="0" fontId="0" fillId="0" borderId="34" xfId="0" applyBorder="1"/>
    <xf numFmtId="0" fontId="36" fillId="45" borderId="0" xfId="44" applyFill="1" applyAlignment="1">
      <alignment horizontal="center" vertical="top" wrapText="1"/>
    </xf>
    <xf numFmtId="0" fontId="36" fillId="0" borderId="0" xfId="44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6" fillId="37" borderId="0" xfId="44" applyFill="1" applyAlignment="1">
      <alignment horizontal="center" vertical="top" wrapText="1"/>
    </xf>
    <xf numFmtId="0" fontId="36" fillId="33" borderId="0" xfId="44" applyFill="1" applyAlignment="1">
      <alignment horizontal="center" vertical="top" wrapText="1"/>
    </xf>
    <xf numFmtId="0" fontId="26" fillId="0" borderId="0" xfId="0" applyFont="1"/>
    <xf numFmtId="0" fontId="36" fillId="46" borderId="0" xfId="44" applyFill="1" applyAlignment="1">
      <alignment horizontal="center" vertical="top" wrapText="1"/>
    </xf>
    <xf numFmtId="0" fontId="36" fillId="0" borderId="0" xfId="44" applyAlignment="1">
      <alignment vertical="top"/>
    </xf>
    <xf numFmtId="0" fontId="36" fillId="37" borderId="0" xfId="44" applyFill="1" applyAlignment="1">
      <alignment horizontal="center" vertical="top"/>
    </xf>
    <xf numFmtId="16" fontId="0" fillId="0" borderId="0" xfId="0" applyNumberFormat="1"/>
    <xf numFmtId="14" fontId="23" fillId="33" borderId="10" xfId="45" applyNumberFormat="1" applyFont="1" applyFill="1" applyBorder="1" applyAlignment="1">
      <alignment horizontal="center" vertical="center" wrapText="1"/>
    </xf>
    <xf numFmtId="14" fontId="27" fillId="0" borderId="10" xfId="45" applyNumberFormat="1" applyFont="1" applyBorder="1" applyAlignment="1">
      <alignment horizontal="center" vertical="center"/>
    </xf>
    <xf numFmtId="0" fontId="22" fillId="0" borderId="10" xfId="45" applyFont="1" applyBorder="1" applyAlignment="1">
      <alignment horizontal="center" vertical="center" wrapText="1"/>
    </xf>
    <xf numFmtId="14" fontId="22" fillId="0" borderId="10" xfId="45" applyNumberFormat="1" applyFont="1" applyBorder="1" applyAlignment="1">
      <alignment horizontal="center" vertical="center" wrapText="1"/>
    </xf>
    <xf numFmtId="16" fontId="22" fillId="47" borderId="10" xfId="45" applyNumberFormat="1" applyFont="1" applyFill="1" applyBorder="1" applyAlignment="1">
      <alignment horizontal="center" vertical="center" wrapText="1"/>
    </xf>
    <xf numFmtId="0" fontId="22" fillId="47" borderId="10" xfId="45" applyFont="1" applyFill="1" applyBorder="1" applyAlignment="1">
      <alignment horizontal="center" vertical="center" wrapText="1"/>
    </xf>
    <xf numFmtId="0" fontId="27" fillId="0" borderId="10" xfId="45" applyFont="1" applyBorder="1" applyAlignment="1">
      <alignment horizontal="center" vertical="center"/>
    </xf>
    <xf numFmtId="0" fontId="21" fillId="43" borderId="0" xfId="0" applyFont="1" applyFill="1"/>
    <xf numFmtId="0" fontId="40" fillId="0" borderId="0" xfId="46" applyAlignment="1">
      <alignment horizontal="justify" vertical="center"/>
    </xf>
    <xf numFmtId="0" fontId="0" fillId="0" borderId="0" xfId="0" applyAlignment="1">
      <alignment vertical="center"/>
    </xf>
    <xf numFmtId="0" fontId="0" fillId="0" borderId="0" xfId="0" applyAlignment="1">
      <alignment horizontal="justify" vertical="center"/>
    </xf>
    <xf numFmtId="0" fontId="41" fillId="0" borderId="0" xfId="0" applyFont="1" applyAlignment="1">
      <alignment horizontal="justify" vertical="center"/>
    </xf>
    <xf numFmtId="0" fontId="41" fillId="0" borderId="0" xfId="0" applyFont="1" applyAlignment="1">
      <alignment horizontal="left" vertical="center"/>
    </xf>
    <xf numFmtId="0" fontId="42" fillId="0" borderId="0" xfId="0" applyFont="1" applyAlignment="1">
      <alignment horizontal="justify" vertical="center"/>
    </xf>
    <xf numFmtId="0" fontId="26" fillId="39" borderId="0" xfId="0" applyFont="1" applyFill="1" applyAlignment="1">
      <alignment vertical="center" wrapText="1"/>
    </xf>
    <xf numFmtId="0" fontId="26" fillId="36" borderId="0" xfId="0" applyFont="1" applyFill="1" applyAlignment="1">
      <alignment vertical="center" wrapText="1"/>
    </xf>
    <xf numFmtId="0" fontId="26" fillId="35" borderId="0" xfId="0" applyFont="1" applyFill="1" applyAlignment="1">
      <alignment vertical="center" wrapText="1"/>
    </xf>
    <xf numFmtId="0" fontId="41" fillId="0" borderId="0" xfId="0" applyFont="1" applyAlignment="1">
      <alignment vertical="center"/>
    </xf>
    <xf numFmtId="0" fontId="43" fillId="0" borderId="0" xfId="0" applyFont="1" applyAlignment="1">
      <alignment horizontal="justify" vertical="center"/>
    </xf>
    <xf numFmtId="49" fontId="0" fillId="48" borderId="0" xfId="0" applyNumberFormat="1" applyFill="1"/>
    <xf numFmtId="165" fontId="0" fillId="48" borderId="0" xfId="0" applyNumberFormat="1" applyFill="1"/>
    <xf numFmtId="0" fontId="0" fillId="48" borderId="0" xfId="0" applyFill="1"/>
    <xf numFmtId="22" fontId="0" fillId="48" borderId="0" xfId="0" applyNumberFormat="1" applyFill="1"/>
    <xf numFmtId="14" fontId="0" fillId="48" borderId="0" xfId="0" applyNumberFormat="1" applyFill="1"/>
    <xf numFmtId="164" fontId="0" fillId="48" borderId="0" xfId="0" applyNumberFormat="1" applyFill="1"/>
    <xf numFmtId="49" fontId="0" fillId="48" borderId="0" xfId="0" applyNumberFormat="1" applyFill="1" applyAlignment="1">
      <alignment horizontal="left"/>
    </xf>
    <xf numFmtId="0" fontId="0" fillId="0" borderId="15" xfId="0" applyBorder="1"/>
    <xf numFmtId="0" fontId="0" fillId="0" borderId="36" xfId="0" applyBorder="1" applyAlignment="1">
      <alignment horizontal="left"/>
    </xf>
    <xf numFmtId="49" fontId="0" fillId="0" borderId="36" xfId="0" applyNumberFormat="1" applyBorder="1" applyAlignment="1">
      <alignment horizontal="left"/>
    </xf>
    <xf numFmtId="14" fontId="0" fillId="0" borderId="36" xfId="0" applyNumberFormat="1" applyBorder="1"/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3" borderId="0" xfId="0" applyFill="1" applyAlignment="1">
      <alignment horizontal="center"/>
    </xf>
    <xf numFmtId="0" fontId="0" fillId="33" borderId="22" xfId="0" applyFill="1" applyBorder="1" applyAlignment="1">
      <alignment horizontal="center"/>
    </xf>
    <xf numFmtId="0" fontId="0" fillId="33" borderId="16" xfId="0" applyFill="1" applyBorder="1" applyAlignment="1">
      <alignment horizontal="center"/>
    </xf>
    <xf numFmtId="0" fontId="0" fillId="33" borderId="17" xfId="0" applyFill="1" applyBorder="1" applyAlignment="1">
      <alignment horizontal="center"/>
    </xf>
    <xf numFmtId="0" fontId="0" fillId="33" borderId="18" xfId="0" applyFill="1" applyBorder="1" applyAlignment="1">
      <alignment horizontal="center"/>
    </xf>
    <xf numFmtId="49" fontId="28" fillId="0" borderId="0" xfId="0" applyNumberFormat="1" applyFont="1" applyAlignment="1">
      <alignment horizontal="center"/>
    </xf>
    <xf numFmtId="49" fontId="16" fillId="33" borderId="24" xfId="0" applyNumberFormat="1" applyFont="1" applyFill="1" applyBorder="1" applyAlignment="1">
      <alignment horizontal="center" vertical="center"/>
    </xf>
    <xf numFmtId="49" fontId="16" fillId="33" borderId="25" xfId="0" applyNumberFormat="1" applyFont="1" applyFill="1" applyBorder="1" applyAlignment="1">
      <alignment horizontal="center" vertical="center"/>
    </xf>
    <xf numFmtId="49" fontId="16" fillId="0" borderId="12" xfId="0" applyNumberFormat="1" applyFont="1" applyBorder="1" applyAlignment="1">
      <alignment horizontal="center" vertical="center"/>
    </xf>
    <xf numFmtId="49" fontId="16" fillId="0" borderId="13" xfId="0" applyNumberFormat="1" applyFont="1" applyBorder="1" applyAlignment="1">
      <alignment horizontal="center" vertical="center"/>
    </xf>
    <xf numFmtId="49" fontId="16" fillId="0" borderId="14" xfId="0" applyNumberFormat="1" applyFont="1" applyBorder="1" applyAlignment="1">
      <alignment horizontal="center" vertical="center"/>
    </xf>
    <xf numFmtId="49" fontId="16" fillId="33" borderId="12" xfId="0" applyNumberFormat="1" applyFont="1" applyFill="1" applyBorder="1" applyAlignment="1">
      <alignment horizontal="center" vertical="center"/>
    </xf>
    <xf numFmtId="49" fontId="16" fillId="33" borderId="13" xfId="0" applyNumberFormat="1" applyFont="1" applyFill="1" applyBorder="1" applyAlignment="1">
      <alignment horizontal="center" vertical="center"/>
    </xf>
    <xf numFmtId="49" fontId="16" fillId="33" borderId="14" xfId="0" applyNumberFormat="1" applyFont="1" applyFill="1" applyBorder="1" applyAlignment="1">
      <alignment horizontal="center" vertical="center"/>
    </xf>
    <xf numFmtId="49" fontId="16" fillId="0" borderId="25" xfId="0" applyNumberFormat="1" applyFont="1" applyBorder="1" applyAlignment="1">
      <alignment horizontal="center" vertical="center"/>
    </xf>
    <xf numFmtId="49" fontId="16" fillId="33" borderId="26" xfId="0" applyNumberFormat="1" applyFont="1" applyFill="1" applyBorder="1" applyAlignment="1">
      <alignment horizontal="center" vertical="center"/>
    </xf>
    <xf numFmtId="49" fontId="16" fillId="33" borderId="11" xfId="0" applyNumberFormat="1" applyFont="1" applyFill="1" applyBorder="1" applyAlignment="1">
      <alignment horizontal="center" vertical="center"/>
    </xf>
    <xf numFmtId="14" fontId="16" fillId="0" borderId="27" xfId="0" applyNumberFormat="1" applyFont="1" applyBorder="1" applyAlignment="1">
      <alignment horizontal="center" vertical="center"/>
    </xf>
    <xf numFmtId="14" fontId="16" fillId="0" borderId="11" xfId="0" applyNumberFormat="1" applyFont="1" applyBorder="1" applyAlignment="1">
      <alignment horizontal="center" vertical="center"/>
    </xf>
    <xf numFmtId="14" fontId="16" fillId="0" borderId="28" xfId="0" applyNumberFormat="1" applyFont="1" applyBorder="1" applyAlignment="1">
      <alignment horizontal="center" vertical="center"/>
    </xf>
    <xf numFmtId="14" fontId="16" fillId="33" borderId="27" xfId="0" applyNumberFormat="1" applyFont="1" applyFill="1" applyBorder="1" applyAlignment="1">
      <alignment horizontal="center" vertical="center"/>
    </xf>
    <xf numFmtId="14" fontId="16" fillId="33" borderId="11" xfId="0" applyNumberFormat="1" applyFont="1" applyFill="1" applyBorder="1" applyAlignment="1">
      <alignment horizontal="center" vertical="center"/>
    </xf>
    <xf numFmtId="14" fontId="16" fillId="33" borderId="29" xfId="0" applyNumberFormat="1" applyFont="1" applyFill="1" applyBorder="1" applyAlignment="1">
      <alignment horizontal="center" vertical="center"/>
    </xf>
    <xf numFmtId="0" fontId="20" fillId="33" borderId="16" xfId="0" applyFont="1" applyFill="1" applyBorder="1" applyAlignment="1">
      <alignment horizontal="center" wrapText="1"/>
    </xf>
    <xf numFmtId="0" fontId="20" fillId="33" borderId="17" xfId="0" applyFont="1" applyFill="1" applyBorder="1" applyAlignment="1">
      <alignment horizontal="center" wrapText="1"/>
    </xf>
    <xf numFmtId="0" fontId="0" fillId="33" borderId="17" xfId="0" applyFill="1" applyBorder="1" applyAlignment="1">
      <alignment horizontal="center" wrapText="1"/>
    </xf>
    <xf numFmtId="0" fontId="0" fillId="33" borderId="18" xfId="0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33" borderId="16" xfId="0" applyFill="1" applyBorder="1" applyAlignment="1">
      <alignment horizontal="center" wrapText="1"/>
    </xf>
    <xf numFmtId="0" fontId="20" fillId="0" borderId="16" xfId="0" applyFont="1" applyBorder="1" applyAlignment="1">
      <alignment horizontal="center" wrapText="1"/>
    </xf>
    <xf numFmtId="0" fontId="20" fillId="0" borderId="17" xfId="0" applyFont="1" applyBorder="1" applyAlignment="1">
      <alignment horizontal="center" wrapText="1"/>
    </xf>
    <xf numFmtId="0" fontId="20" fillId="0" borderId="18" xfId="0" applyFont="1" applyBorder="1" applyAlignment="1">
      <alignment horizontal="center" wrapText="1"/>
    </xf>
  </cellXfs>
  <cellStyles count="47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Excel Built-in Bad" xfId="43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6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 xr:uid="{00000000-0005-0000-0000-000026000000}"/>
    <cellStyle name="Обычный 2 2" xfId="45" xr:uid="{00000000-0005-0000-0000-000027000000}"/>
    <cellStyle name="Обычный 3" xfId="44" xr:uid="{00000000-0005-0000-0000-000028000000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9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9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7C8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7C80"/>
      <color rgb="FFFFFF99"/>
      <color rgb="FFFFD773"/>
      <color rgb="FFFF8B73"/>
      <color rgb="FFBF4930"/>
      <color rgb="FFFF61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id-obolsky\&#1055;&#1086;&#1095;&#1090;&#1072;\DOCUME~1\Admin\LOCALS~1\Temp\Rar$DIa2796.40055\&#1040;&#1073;&#1090;&#1088;&#1072;&#1082;&#1080;&#1084;&#1086;&#1074;&#1072;%20&#1054;.&#1050;._&#1057;&#1060;_&#1050;&#1080;&#1088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одтвержденные"/>
      <sheetName val="контактные"/>
      <sheetName val="конт"/>
      <sheetName val="спр"/>
    </sheetNames>
    <sheetDataSet>
      <sheetData sheetId="0" refreshError="1"/>
      <sheetData sheetId="1" refreshError="1"/>
      <sheetData sheetId="2" refreshError="1"/>
      <sheetData sheetId="3">
        <row r="31">
          <cell r="C31" t="str">
            <v>нет</v>
          </cell>
        </row>
        <row r="32">
          <cell r="C32" t="str">
            <v>метро</v>
          </cell>
        </row>
        <row r="33">
          <cell r="C33" t="str">
            <v>электричка</v>
          </cell>
        </row>
        <row r="34">
          <cell r="C34" t="str">
            <v>автобус</v>
          </cell>
        </row>
        <row r="35">
          <cell r="C35" t="str">
            <v>маршрутное такси</v>
          </cell>
        </row>
        <row r="39">
          <cell r="C39" t="str">
            <v>нет</v>
          </cell>
        </row>
        <row r="40">
          <cell r="C40" t="str">
            <v>ежедневно</v>
          </cell>
        </row>
        <row r="41">
          <cell r="C41" t="str">
            <v>не более 2-3 раз</v>
          </cell>
        </row>
        <row r="55">
          <cell r="C55" t="str">
            <v>нет</v>
          </cell>
        </row>
        <row r="56">
          <cell r="C56" t="str">
            <v>однократно</v>
          </cell>
        </row>
        <row r="57">
          <cell r="C57" t="str">
            <v>несколько раз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cloud.mail.ru/public/7Dx9/VXnSxMsCJ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rgb="FFFF0000"/>
  </sheetPr>
  <dimension ref="A1:BQ9"/>
  <sheetViews>
    <sheetView tabSelected="1" zoomScale="85" zoomScaleNormal="8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5"/>
  <cols>
    <col min="1" max="1" width="15.85546875" style="13" customWidth="1"/>
    <col min="2" max="2" width="16" style="71" customWidth="1"/>
    <col min="3" max="3" width="19.7109375" bestFit="1" customWidth="1"/>
    <col min="4" max="4" width="12.5703125" bestFit="1" customWidth="1"/>
    <col min="5" max="5" width="25" bestFit="1" customWidth="1"/>
    <col min="6" max="6" width="16" style="71" bestFit="1" customWidth="1"/>
    <col min="7" max="7" width="16.7109375" customWidth="1"/>
    <col min="8" max="8" width="14.5703125" customWidth="1"/>
    <col min="9" max="9" width="13.42578125" style="13" bestFit="1" customWidth="1"/>
    <col min="10" max="10" width="14.85546875" customWidth="1"/>
    <col min="11" max="13" width="21.140625" customWidth="1"/>
    <col min="14" max="14" width="9.5703125" bestFit="1" customWidth="1"/>
    <col min="15" max="15" width="10.7109375" style="16" bestFit="1" customWidth="1"/>
    <col min="16" max="16" width="15.5703125" hidden="1" customWidth="1"/>
    <col min="17" max="17" width="24" bestFit="1" customWidth="1"/>
    <col min="18" max="18" width="18.140625" bestFit="1" customWidth="1"/>
    <col min="19" max="19" width="18" customWidth="1"/>
    <col min="20" max="20" width="7.28515625" bestFit="1" customWidth="1"/>
    <col min="21" max="21" width="11" customWidth="1"/>
    <col min="22" max="22" width="13.85546875" style="13" customWidth="1"/>
    <col min="23" max="23" width="24.42578125" customWidth="1"/>
    <col min="24" max="24" width="22" customWidth="1"/>
    <col min="25" max="25" width="21.140625" customWidth="1"/>
    <col min="26" max="26" width="15.28515625" bestFit="1" customWidth="1"/>
    <col min="27" max="27" width="24" bestFit="1" customWidth="1"/>
    <col min="28" max="28" width="25.5703125" bestFit="1" customWidth="1"/>
    <col min="29" max="29" width="25.85546875" customWidth="1"/>
    <col min="30" max="30" width="9.42578125" customWidth="1"/>
    <col min="31" max="31" width="19.28515625" bestFit="1" customWidth="1"/>
    <col min="32" max="32" width="16.5703125" style="16" bestFit="1" customWidth="1"/>
    <col min="33" max="33" width="15" hidden="1" customWidth="1"/>
    <col min="34" max="34" width="15" style="16" hidden="1" customWidth="1"/>
    <col min="35" max="35" width="15" hidden="1" customWidth="1"/>
    <col min="36" max="36" width="15" style="16" hidden="1" customWidth="1"/>
    <col min="37" max="37" width="16.28515625" hidden="1" customWidth="1"/>
    <col min="38" max="38" width="15.7109375" hidden="1" customWidth="1"/>
    <col min="39" max="39" width="12.7109375" style="16" bestFit="1" customWidth="1"/>
    <col min="40" max="40" width="11.42578125" style="16" bestFit="1" customWidth="1"/>
    <col min="41" max="41" width="15.85546875" hidden="1" customWidth="1"/>
    <col min="42" max="42" width="16" style="71" hidden="1" customWidth="1"/>
    <col min="43" max="44" width="15.5703125" hidden="1" customWidth="1"/>
    <col min="45" max="45" width="12.42578125" hidden="1" customWidth="1"/>
    <col min="46" max="46" width="13.42578125" customWidth="1"/>
    <col min="47" max="47" width="10.7109375" style="16" customWidth="1"/>
    <col min="48" max="48" width="13.5703125" style="16" bestFit="1" customWidth="1"/>
    <col min="49" max="49" width="18.5703125" bestFit="1" customWidth="1"/>
    <col min="50" max="50" width="22.28515625" bestFit="1" customWidth="1"/>
    <col min="51" max="51" width="21.85546875" hidden="1" customWidth="1"/>
    <col min="52" max="52" width="37.42578125" customWidth="1"/>
    <col min="53" max="53" width="15.42578125" style="16" customWidth="1"/>
    <col min="54" max="54" width="23.5703125" customWidth="1"/>
    <col min="55" max="55" width="11.85546875" style="16" hidden="1" customWidth="1"/>
    <col min="56" max="56" width="10.28515625" hidden="1" customWidth="1"/>
    <col min="57" max="57" width="13.7109375" hidden="1" customWidth="1"/>
    <col min="58" max="58" width="13.28515625" customWidth="1"/>
    <col min="59" max="59" width="21.85546875" bestFit="1" customWidth="1"/>
    <col min="60" max="60" width="15" bestFit="1" customWidth="1"/>
    <col min="61" max="61" width="13.85546875" style="16" customWidth="1"/>
    <col min="62" max="62" width="17.7109375" hidden="1" customWidth="1"/>
    <col min="63" max="63" width="17.28515625" hidden="1" customWidth="1"/>
    <col min="64" max="64" width="13.5703125" hidden="1" customWidth="1"/>
    <col min="65" max="65" width="16.85546875" hidden="1" customWidth="1"/>
    <col min="66" max="66" width="16.140625" style="16" customWidth="1"/>
    <col min="67" max="67" width="16.140625" customWidth="1"/>
    <col min="68" max="68" width="35.7109375" customWidth="1"/>
    <col min="69" max="69" width="44" bestFit="1" customWidth="1"/>
  </cols>
  <sheetData>
    <row r="1" spans="1:69">
      <c r="A1" s="18" t="s">
        <v>590</v>
      </c>
      <c r="B1" s="30"/>
      <c r="C1" s="30"/>
      <c r="D1" s="30"/>
      <c r="E1" s="30"/>
      <c r="F1" s="30"/>
      <c r="G1" s="30"/>
      <c r="H1" s="30"/>
      <c r="I1" s="30"/>
      <c r="J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158" t="s">
        <v>4695</v>
      </c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158" t="s">
        <v>4695</v>
      </c>
      <c r="AU1" s="30"/>
      <c r="AV1" s="30"/>
      <c r="AW1" s="158" t="s">
        <v>4695</v>
      </c>
      <c r="AX1" s="30"/>
      <c r="AY1" s="30"/>
      <c r="AZ1" s="158" t="s">
        <v>4695</v>
      </c>
      <c r="BA1" s="158" t="s">
        <v>4695</v>
      </c>
      <c r="BB1" s="158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2"/>
      <c r="BP1" s="32"/>
      <c r="BQ1" t="s">
        <v>4727</v>
      </c>
    </row>
    <row r="2" spans="1:69">
      <c r="A2"/>
      <c r="B2"/>
      <c r="F2"/>
      <c r="I2"/>
      <c r="O2"/>
      <c r="S2" s="19"/>
      <c r="V2"/>
      <c r="AF2" s="19"/>
      <c r="AH2" s="19"/>
      <c r="AJ2"/>
      <c r="AM2"/>
      <c r="AN2"/>
      <c r="AP2"/>
      <c r="AU2"/>
      <c r="AV2"/>
      <c r="AZ2" s="19"/>
      <c r="BA2"/>
      <c r="BC2"/>
      <c r="BI2"/>
      <c r="BN2"/>
    </row>
    <row r="3" spans="1:69" ht="15" customHeight="1">
      <c r="A3" s="184" t="s">
        <v>510</v>
      </c>
      <c r="B3" s="184"/>
      <c r="C3" s="184"/>
      <c r="D3" s="184"/>
      <c r="E3" s="184"/>
      <c r="F3" s="184"/>
      <c r="G3" s="184"/>
      <c r="H3" s="184"/>
      <c r="I3" s="184"/>
      <c r="J3" s="185"/>
      <c r="K3" s="181" t="s">
        <v>368</v>
      </c>
      <c r="L3" s="183"/>
      <c r="M3" s="183"/>
      <c r="N3" s="183"/>
      <c r="O3" s="183"/>
      <c r="P3" s="182"/>
      <c r="Q3" s="186" t="s">
        <v>513</v>
      </c>
      <c r="R3" s="187"/>
      <c r="S3" s="187"/>
      <c r="T3" s="187"/>
      <c r="U3" s="187"/>
      <c r="V3" s="187"/>
      <c r="W3" s="188"/>
      <c r="X3" s="181" t="s">
        <v>164</v>
      </c>
      <c r="Y3" s="183"/>
      <c r="Z3" s="183"/>
      <c r="AA3" s="183"/>
      <c r="AB3" s="183"/>
      <c r="AC3" s="183"/>
      <c r="AD3" s="183"/>
      <c r="AE3" s="183"/>
      <c r="AF3" s="182"/>
      <c r="AG3" s="186" t="s">
        <v>167</v>
      </c>
      <c r="AH3" s="187"/>
      <c r="AI3" s="187"/>
      <c r="AJ3" s="187"/>
      <c r="AK3" s="187"/>
      <c r="AL3" s="188"/>
      <c r="AM3" s="181" t="s">
        <v>531</v>
      </c>
      <c r="AN3" s="183"/>
      <c r="AO3" s="183"/>
      <c r="AP3" s="186" t="s">
        <v>94</v>
      </c>
      <c r="AQ3" s="187"/>
      <c r="AR3" s="187"/>
      <c r="AS3" s="188"/>
      <c r="AT3" s="181" t="s">
        <v>2957</v>
      </c>
      <c r="AU3" s="183"/>
      <c r="AV3" s="183"/>
      <c r="AW3" s="183"/>
      <c r="AX3" s="182"/>
      <c r="AY3" s="186" t="s">
        <v>530</v>
      </c>
      <c r="AZ3" s="187"/>
      <c r="BA3" s="187"/>
      <c r="BB3" s="187"/>
      <c r="BC3" s="187"/>
      <c r="BD3" s="188"/>
      <c r="BE3" s="181" t="s">
        <v>4728</v>
      </c>
      <c r="BF3" s="183"/>
      <c r="BG3" s="183"/>
      <c r="BH3" s="183"/>
      <c r="BI3" s="183"/>
      <c r="BJ3" s="183"/>
      <c r="BK3" s="182"/>
      <c r="BL3" s="186" t="s">
        <v>2956</v>
      </c>
      <c r="BM3" s="188"/>
      <c r="BN3" s="181" t="s">
        <v>2955</v>
      </c>
      <c r="BO3" s="182"/>
      <c r="BP3" s="81"/>
    </row>
    <row r="4" spans="1:69" s="66" customFormat="1" ht="60">
      <c r="A4" s="61" t="s">
        <v>190</v>
      </c>
      <c r="B4" s="62" t="s">
        <v>369</v>
      </c>
      <c r="C4" s="62" t="s">
        <v>191</v>
      </c>
      <c r="D4" s="73" t="s">
        <v>511</v>
      </c>
      <c r="E4" s="72" t="s">
        <v>156</v>
      </c>
      <c r="F4" s="72" t="s">
        <v>512</v>
      </c>
      <c r="G4" s="72" t="s">
        <v>192</v>
      </c>
      <c r="H4" s="60" t="s">
        <v>194</v>
      </c>
      <c r="I4" s="60" t="s">
        <v>193</v>
      </c>
      <c r="J4" s="60" t="s">
        <v>196</v>
      </c>
      <c r="K4" s="74" t="s">
        <v>24</v>
      </c>
      <c r="L4" s="72" t="s">
        <v>25</v>
      </c>
      <c r="M4" s="72" t="s">
        <v>26</v>
      </c>
      <c r="N4" s="72" t="s">
        <v>79</v>
      </c>
      <c r="O4" s="72" t="s">
        <v>80</v>
      </c>
      <c r="P4" s="64" t="s">
        <v>78</v>
      </c>
      <c r="Q4" s="74" t="s">
        <v>518</v>
      </c>
      <c r="R4" s="60" t="s">
        <v>508</v>
      </c>
      <c r="S4" s="75" t="s">
        <v>12</v>
      </c>
      <c r="T4" s="72" t="s">
        <v>13</v>
      </c>
      <c r="U4" s="72" t="s">
        <v>64</v>
      </c>
      <c r="V4" s="73" t="s">
        <v>159</v>
      </c>
      <c r="W4" s="64" t="s">
        <v>157</v>
      </c>
      <c r="X4" s="74" t="s">
        <v>532</v>
      </c>
      <c r="Y4" s="72" t="s">
        <v>519</v>
      </c>
      <c r="Z4" s="73" t="s">
        <v>520</v>
      </c>
      <c r="AA4" s="72" t="s">
        <v>521</v>
      </c>
      <c r="AB4" s="60" t="s">
        <v>508</v>
      </c>
      <c r="AC4" s="65" t="s">
        <v>12</v>
      </c>
      <c r="AD4" s="60" t="s">
        <v>13</v>
      </c>
      <c r="AE4" s="73" t="s">
        <v>588</v>
      </c>
      <c r="AF4" s="76" t="s">
        <v>165</v>
      </c>
      <c r="AG4" s="74" t="s">
        <v>2960</v>
      </c>
      <c r="AH4" s="72" t="s">
        <v>168</v>
      </c>
      <c r="AI4" s="82" t="s">
        <v>2959</v>
      </c>
      <c r="AJ4" s="82" t="s">
        <v>2958</v>
      </c>
      <c r="AK4" s="60" t="s">
        <v>525</v>
      </c>
      <c r="AL4" s="60" t="s">
        <v>522</v>
      </c>
      <c r="AM4" s="74" t="s">
        <v>87</v>
      </c>
      <c r="AN4" s="72" t="s">
        <v>91</v>
      </c>
      <c r="AO4" s="60" t="s">
        <v>185</v>
      </c>
      <c r="AP4" s="77" t="s">
        <v>2970</v>
      </c>
      <c r="AQ4" s="73" t="s">
        <v>29</v>
      </c>
      <c r="AR4" s="73" t="s">
        <v>370</v>
      </c>
      <c r="AS4" s="64" t="s">
        <v>371</v>
      </c>
      <c r="AT4" s="74" t="s">
        <v>181</v>
      </c>
      <c r="AU4" s="72" t="s">
        <v>180</v>
      </c>
      <c r="AV4" s="72" t="s">
        <v>184</v>
      </c>
      <c r="AW4" s="72" t="s">
        <v>182</v>
      </c>
      <c r="AX4" s="78" t="s">
        <v>183</v>
      </c>
      <c r="AY4" s="63" t="s">
        <v>528</v>
      </c>
      <c r="AZ4" s="75" t="s">
        <v>4740</v>
      </c>
      <c r="BA4" s="72" t="s">
        <v>516</v>
      </c>
      <c r="BB4" s="73" t="s">
        <v>4725</v>
      </c>
      <c r="BC4" s="60" t="s">
        <v>175</v>
      </c>
      <c r="BD4" s="60" t="s">
        <v>174</v>
      </c>
      <c r="BE4" s="63" t="s">
        <v>457</v>
      </c>
      <c r="BF4" s="60" t="s">
        <v>458</v>
      </c>
      <c r="BG4" s="60" t="s">
        <v>459</v>
      </c>
      <c r="BH4" s="60" t="s">
        <v>2940</v>
      </c>
      <c r="BI4" s="60" t="s">
        <v>460</v>
      </c>
      <c r="BJ4" s="60" t="s">
        <v>2941</v>
      </c>
      <c r="BK4" s="64" t="s">
        <v>188</v>
      </c>
      <c r="BL4" s="63" t="s">
        <v>526</v>
      </c>
      <c r="BM4" s="64" t="s">
        <v>527</v>
      </c>
      <c r="BN4" s="77" t="s">
        <v>2954</v>
      </c>
      <c r="BO4" s="139" t="s">
        <v>2953</v>
      </c>
      <c r="BP4" s="64" t="s">
        <v>2952</v>
      </c>
    </row>
    <row r="5" spans="1:69" s="172" customFormat="1">
      <c r="A5" s="170" t="s">
        <v>4736</v>
      </c>
      <c r="B5" s="171">
        <v>44349.479166666664</v>
      </c>
      <c r="C5" s="172" t="s">
        <v>4675</v>
      </c>
      <c r="D5" s="172">
        <v>5944262062</v>
      </c>
      <c r="E5" s="173" t="s">
        <v>4673</v>
      </c>
      <c r="F5" s="171">
        <v>44348.3125</v>
      </c>
      <c r="G5" s="172" t="s">
        <v>4674</v>
      </c>
      <c r="H5" s="172" t="s">
        <v>4697</v>
      </c>
      <c r="I5" s="170" t="s">
        <v>4698</v>
      </c>
      <c r="J5" s="170" t="s">
        <v>366</v>
      </c>
      <c r="K5" s="170" t="s">
        <v>4692</v>
      </c>
      <c r="L5" s="170" t="s">
        <v>4693</v>
      </c>
      <c r="M5" s="170" t="s">
        <v>4694</v>
      </c>
      <c r="N5" s="172" t="str">
        <f>IF(RIGHT(M5,3)="вна","Женский",IF(RIGHT(M5,3)="вич","Мужской","УТОЧНИ"))</f>
        <v>Мужской</v>
      </c>
      <c r="O5" s="174">
        <v>43129</v>
      </c>
      <c r="P5" s="170" t="s">
        <v>592</v>
      </c>
      <c r="Q5" s="170" t="s">
        <v>577</v>
      </c>
      <c r="R5" s="170" t="s">
        <v>4690</v>
      </c>
      <c r="S5" s="170" t="s">
        <v>4676</v>
      </c>
      <c r="T5" s="170" t="s">
        <v>4677</v>
      </c>
      <c r="U5" s="175">
        <v>9</v>
      </c>
      <c r="V5" s="170"/>
      <c r="W5" s="174"/>
      <c r="X5" s="172" t="s">
        <v>200</v>
      </c>
      <c r="Y5" s="170" t="s">
        <v>4702</v>
      </c>
      <c r="Z5" s="172">
        <v>5917102732</v>
      </c>
      <c r="AA5" s="170" t="s">
        <v>546</v>
      </c>
      <c r="AB5" s="170" t="s">
        <v>546</v>
      </c>
      <c r="AC5" s="170" t="s">
        <v>4699</v>
      </c>
      <c r="AD5" s="170" t="s">
        <v>4700</v>
      </c>
      <c r="AE5" s="170" t="s">
        <v>4701</v>
      </c>
      <c r="AF5" s="174"/>
      <c r="AG5" s="172" t="s">
        <v>2249</v>
      </c>
      <c r="AH5" s="174">
        <v>44347</v>
      </c>
      <c r="AI5" s="172" t="str">
        <f>AG5</f>
        <v>W57</v>
      </c>
      <c r="AJ5" s="174">
        <f>AH5</f>
        <v>44347</v>
      </c>
      <c r="AM5" s="174">
        <v>44371</v>
      </c>
      <c r="AN5" s="174">
        <v>44371</v>
      </c>
      <c r="AP5" s="171"/>
      <c r="AT5" s="172" t="s">
        <v>4609</v>
      </c>
      <c r="AU5" s="174">
        <v>44347</v>
      </c>
      <c r="AV5" s="174">
        <v>44348</v>
      </c>
      <c r="AW5" s="172" t="s">
        <v>4696</v>
      </c>
      <c r="AX5" s="172" t="s">
        <v>3536</v>
      </c>
      <c r="AZ5" s="176" t="s">
        <v>577</v>
      </c>
      <c r="BA5" s="174">
        <v>44345</v>
      </c>
      <c r="BB5" s="173" t="s">
        <v>4726</v>
      </c>
      <c r="BC5" s="174"/>
      <c r="BD5" s="175"/>
      <c r="BE5" s="170"/>
      <c r="BG5" s="170"/>
      <c r="BI5" s="174"/>
      <c r="BN5" s="174">
        <v>44268</v>
      </c>
      <c r="BO5" s="172" t="s">
        <v>4723</v>
      </c>
      <c r="BP5" s="172" t="s">
        <v>4724</v>
      </c>
      <c r="BQ5" s="172" t="str">
        <f>IF(K5="","",(_xlfn.CONCAT(TRIM(K5&amp;" "&amp;L5&amp;" "&amp;M5))&amp;" "&amp;TEXT(O5,"ДД.ММ.ГГГГ")))</f>
        <v>Примеров Пример Примерович 29.01.2018</v>
      </c>
    </row>
    <row r="8" spans="1:69">
      <c r="L8" s="150"/>
    </row>
    <row r="9" spans="1:69">
      <c r="O9" s="150"/>
    </row>
  </sheetData>
  <autoFilter ref="A4:BQ5" xr:uid="{00000000-0009-0000-0000-000000000000}"/>
  <mergeCells count="12">
    <mergeCell ref="BN3:BO3"/>
    <mergeCell ref="K3:P3"/>
    <mergeCell ref="BE3:BK3"/>
    <mergeCell ref="A3:J3"/>
    <mergeCell ref="Q3:W3"/>
    <mergeCell ref="BL3:BM3"/>
    <mergeCell ref="AT3:AX3"/>
    <mergeCell ref="X3:AF3"/>
    <mergeCell ref="AY3:BD3"/>
    <mergeCell ref="AM3:AO3"/>
    <mergeCell ref="AP3:AS3"/>
    <mergeCell ref="AG3:AL3"/>
  </mergeCells>
  <phoneticPr fontId="30" type="noConversion"/>
  <conditionalFormatting sqref="N1:N1048576">
    <cfRule type="containsText" dxfId="8" priority="14" operator="containsText" text="УТОЧНИ">
      <formula>NOT(ISERROR(SEARCH("УТОЧНИ",N1)))</formula>
    </cfRule>
  </conditionalFormatting>
  <conditionalFormatting sqref="O1:O1048576">
    <cfRule type="containsText" dxfId="7" priority="11" operator="containsText" text="??.??.????">
      <formula>NOT(ISERROR(SEARCH("??.??.????",O1)))</formula>
    </cfRule>
  </conditionalFormatting>
  <conditionalFormatting sqref="AN5:AN38">
    <cfRule type="cellIs" dxfId="6" priority="9" operator="lessThan">
      <formula>AM5</formula>
    </cfRule>
  </conditionalFormatting>
  <conditionalFormatting sqref="BQ1:BQ1048576">
    <cfRule type="duplicateValues" dxfId="5" priority="8"/>
    <cfRule type="duplicateValues" dxfId="4" priority="13"/>
  </conditionalFormatting>
  <dataValidations count="15">
    <dataValidation type="date" operator="lessThan" allowBlank="1" showInputMessage="1" showErrorMessage="1" errorTitle="Неверный формат данных" error="Введите дату и время в формате: ДД.ММ.ГГГГ ч:мм" sqref="F5:F1048576 B5:B1048576" xr:uid="{00000000-0002-0000-0000-000000000000}">
      <formula1>NOW()</formula1>
    </dataValidation>
    <dataValidation type="whole" allowBlank="1" showInputMessage="1" showErrorMessage="1" errorTitle="Неверный формат данных" error="Введите ИНН – 10 цифр" sqref="AQ5:AQ1048576 D5:D1048576 Z5:Z1048576" xr:uid="{00000000-0002-0000-0000-000001000000}">
      <formula1>1000000000</formula1>
      <formula2>9999999999</formula2>
    </dataValidation>
    <dataValidation type="list" allowBlank="1" showInputMessage="1" showErrorMessage="1" sqref="J5:J1048576" xr:uid="{00000000-0002-0000-0000-000002000000}">
      <formula1>"первичное,повторное"</formula1>
    </dataValidation>
    <dataValidation type="list" allowBlank="1" showInputMessage="1" showErrorMessage="1" sqref="N5:N1048576" xr:uid="{00000000-0002-0000-0000-000003000000}">
      <formula1>"Мужской,Женский"</formula1>
    </dataValidation>
    <dataValidation type="list" allowBlank="1" showInputMessage="1" showErrorMessage="1" sqref="BG5:BG1048576 Q5:Q1048576 AA5:AA1048576" xr:uid="{00000000-0002-0000-0000-000004000000}">
      <formula1>район</formula1>
    </dataValidation>
    <dataValidation type="list" allowBlank="1" showInputMessage="1" showErrorMessage="1" sqref="AO5:AO1048576" xr:uid="{00000000-0002-0000-0000-000005000000}">
      <formula1>исход</formula1>
    </dataValidation>
    <dataValidation type="list" allowBlank="1" showInputMessage="1" showErrorMessage="1" sqref="P5:P1048576 BE5:BE1048576" xr:uid="{00000000-0002-0000-0000-000006000000}">
      <formula1>страна</formula1>
    </dataValidation>
    <dataValidation type="list" allowBlank="1" showInputMessage="1" showErrorMessage="1" sqref="AY5:AY1048576" xr:uid="{00000000-0002-0000-0000-000007000000}">
      <formula1>причина</formula1>
    </dataValidation>
    <dataValidation type="list" allowBlank="1" showInputMessage="1" showErrorMessage="1" sqref="BD5:BD1048576" xr:uid="{00000000-0002-0000-0000-000008000000}">
      <formula1>"дикое,домашнее"</formula1>
    </dataValidation>
    <dataValidation type="list" allowBlank="1" showInputMessage="1" showErrorMessage="1" sqref="BF5:BF1048576" xr:uid="{00000000-0002-0000-0000-000009000000}">
      <formula1>субъект</formula1>
    </dataValidation>
    <dataValidation type="date" operator="lessThan" allowBlank="1" showInputMessage="1" showErrorMessage="1" errorTitle="Неверный формат данных" error="Введите дату формате: ДД.ММ.ГГГГ" sqref="AJ5 AP5:AP1048576 AU5:AV1048576 BA5:BA1048576 BI5:BI1048576 BC5:BC1048576 AM5:AN1048576" xr:uid="{00000000-0002-0000-0000-00000A000000}">
      <formula1>NOW()</formula1>
    </dataValidation>
    <dataValidation type="date" operator="lessThan" allowBlank="1" showInputMessage="1" showErrorMessage="1" errorTitle="Неверный формат данных" error="Введите дату в формате: ДД.ММ.ГГГГ" sqref="AH5:AH1048576 AF5:AF1048576 O5:O8 O10:O1048576" xr:uid="{00000000-0002-0000-0000-00000B000000}">
      <formula1>NOW()</formula1>
    </dataValidation>
    <dataValidation type="list" allowBlank="1" showInputMessage="1" showErrorMessage="1" errorTitle="Неверный формат данных" error="Введите код диагноза по МКБ-10" sqref="AG5:AG1048576 AK5:AK1048576 AI5:AI1048576" xr:uid="{00000000-0002-0000-0000-00000C000000}">
      <formula1>МКБ</formula1>
    </dataValidation>
    <dataValidation type="list" allowBlank="1" showInputMessage="1" showErrorMessage="1" sqref="X5:X1048576" xr:uid="{00000000-0002-0000-0000-00000D000000}">
      <formula1>соцР</formula1>
    </dataValidation>
    <dataValidation type="list" errorStyle="warning" allowBlank="1" showInputMessage="1" showErrorMessage="1" errorTitle="Выбрать место присасывания клеща" error="Выбрать место присасывания клеща из списка._x000a_В случае присасывания в районах края - выбрать район края_x000a_При отсутствии в списке нужного значения — выбрать «Другое» и указать место в графе «уточнение места присасывания»" promptTitle="Выбрать место присасывания клеща" prompt="Выбрать место присасывания клеща из списка._x000a__x000a_В случае присасывания в районах края - выбрать район края (в нижней части списка)_x000a__x000a_При отсутствии в списке нужного значения — выбрать «Другое» и указать место в графе «уточнение места присасывания»" sqref="AZ1:AZ3 AZ5:AZ1048576" xr:uid="{00000000-0002-0000-0000-00000E000000}">
      <formula1>место_укуса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7"/>
  <dimension ref="A3:I114"/>
  <sheetViews>
    <sheetView workbookViewId="0">
      <selection activeCell="A5" sqref="A5"/>
    </sheetView>
  </sheetViews>
  <sheetFormatPr defaultRowHeight="15"/>
  <cols>
    <col min="1" max="1" width="57.7109375" bestFit="1" customWidth="1"/>
    <col min="3" max="3" width="40.28515625" bestFit="1" customWidth="1"/>
    <col min="5" max="5" width="27.5703125" bestFit="1" customWidth="1"/>
    <col min="7" max="7" width="21.140625" bestFit="1" customWidth="1"/>
    <col min="8" max="8" width="36.85546875" bestFit="1" customWidth="1"/>
    <col min="9" max="9" width="22.140625" bestFit="1" customWidth="1"/>
  </cols>
  <sheetData>
    <row r="3" spans="1:9">
      <c r="A3" t="s">
        <v>4617</v>
      </c>
      <c r="C3" t="s">
        <v>4618</v>
      </c>
      <c r="E3" t="s">
        <v>562</v>
      </c>
      <c r="G3" t="s">
        <v>219</v>
      </c>
      <c r="I3" t="s">
        <v>4600</v>
      </c>
    </row>
    <row r="4" spans="1:9">
      <c r="A4" t="s">
        <v>4619</v>
      </c>
      <c r="C4" t="s">
        <v>4620</v>
      </c>
      <c r="E4" t="s">
        <v>559</v>
      </c>
      <c r="G4" t="s">
        <v>258</v>
      </c>
      <c r="I4" t="s">
        <v>559</v>
      </c>
    </row>
    <row r="5" spans="1:9">
      <c r="A5" t="s">
        <v>4621</v>
      </c>
      <c r="C5" t="s">
        <v>4622</v>
      </c>
      <c r="E5" t="s">
        <v>575</v>
      </c>
      <c r="G5" t="s">
        <v>4611</v>
      </c>
      <c r="I5" t="s">
        <v>4608</v>
      </c>
    </row>
    <row r="6" spans="1:9">
      <c r="A6" t="s">
        <v>4623</v>
      </c>
      <c r="C6" t="s">
        <v>4624</v>
      </c>
      <c r="E6" t="s">
        <v>546</v>
      </c>
      <c r="G6" t="s">
        <v>286</v>
      </c>
      <c r="I6" t="s">
        <v>4594</v>
      </c>
    </row>
    <row r="7" spans="1:9">
      <c r="A7" t="s">
        <v>4625</v>
      </c>
      <c r="C7" t="s">
        <v>4626</v>
      </c>
      <c r="E7" t="s">
        <v>577</v>
      </c>
      <c r="I7" t="s">
        <v>4576</v>
      </c>
    </row>
    <row r="8" spans="1:9">
      <c r="A8" t="s">
        <v>4610</v>
      </c>
      <c r="C8" t="s">
        <v>4627</v>
      </c>
      <c r="E8" t="s">
        <v>567</v>
      </c>
      <c r="I8" t="s">
        <v>4604</v>
      </c>
    </row>
    <row r="9" spans="1:9">
      <c r="A9" t="s">
        <v>4628</v>
      </c>
      <c r="C9" t="s">
        <v>286</v>
      </c>
      <c r="E9" t="s">
        <v>578</v>
      </c>
      <c r="G9" t="s">
        <v>4629</v>
      </c>
      <c r="I9" t="s">
        <v>4565</v>
      </c>
    </row>
    <row r="10" spans="1:9">
      <c r="A10" t="s">
        <v>4630</v>
      </c>
      <c r="E10" t="s">
        <v>554</v>
      </c>
      <c r="G10" t="s">
        <v>4613</v>
      </c>
      <c r="I10" t="s">
        <v>4571</v>
      </c>
    </row>
    <row r="11" spans="1:9">
      <c r="E11" t="s">
        <v>2947</v>
      </c>
      <c r="I11" t="s">
        <v>506</v>
      </c>
    </row>
    <row r="12" spans="1:9">
      <c r="A12" t="s">
        <v>4631</v>
      </c>
      <c r="C12" t="s">
        <v>178</v>
      </c>
      <c r="E12" t="s">
        <v>505</v>
      </c>
      <c r="I12" t="s">
        <v>4599</v>
      </c>
    </row>
    <row r="13" spans="1:9" ht="15.75" thickBot="1">
      <c r="A13" t="s">
        <v>4614</v>
      </c>
      <c r="C13" t="s">
        <v>225</v>
      </c>
      <c r="E13" t="s">
        <v>581</v>
      </c>
      <c r="I13" t="s">
        <v>4570</v>
      </c>
    </row>
    <row r="14" spans="1:9">
      <c r="A14" t="s">
        <v>4632</v>
      </c>
      <c r="C14" t="s">
        <v>4633</v>
      </c>
      <c r="E14" t="s">
        <v>586</v>
      </c>
      <c r="G14" s="117" t="s">
        <v>218</v>
      </c>
      <c r="H14" s="125" t="s">
        <v>218</v>
      </c>
      <c r="I14" t="s">
        <v>4581</v>
      </c>
    </row>
    <row r="15" spans="1:9">
      <c r="A15" t="s">
        <v>4634</v>
      </c>
      <c r="C15" t="s">
        <v>246</v>
      </c>
      <c r="E15" t="s">
        <v>582</v>
      </c>
      <c r="G15" s="120" t="s">
        <v>4635</v>
      </c>
      <c r="H15" s="126" t="s">
        <v>257</v>
      </c>
      <c r="I15" t="s">
        <v>4569</v>
      </c>
    </row>
    <row r="16" spans="1:9">
      <c r="A16" t="s">
        <v>4636</v>
      </c>
      <c r="C16" t="s">
        <v>263</v>
      </c>
      <c r="E16" t="s">
        <v>583</v>
      </c>
      <c r="G16" s="120" t="s">
        <v>4612</v>
      </c>
      <c r="H16" s="127" t="s">
        <v>203</v>
      </c>
      <c r="I16" t="s">
        <v>4601</v>
      </c>
    </row>
    <row r="17" spans="1:9" ht="15.75" thickBot="1">
      <c r="A17" t="s">
        <v>4637</v>
      </c>
      <c r="E17" t="s">
        <v>584</v>
      </c>
      <c r="G17" s="122" t="s">
        <v>4638</v>
      </c>
      <c r="H17" s="128" t="s">
        <v>269</v>
      </c>
      <c r="I17" t="s">
        <v>4574</v>
      </c>
    </row>
    <row r="18" spans="1:9">
      <c r="A18" t="s">
        <v>4639</v>
      </c>
      <c r="E18" t="s">
        <v>585</v>
      </c>
      <c r="I18" t="s">
        <v>4579</v>
      </c>
    </row>
    <row r="19" spans="1:9">
      <c r="E19" t="s">
        <v>561</v>
      </c>
      <c r="I19" t="s">
        <v>4592</v>
      </c>
    </row>
    <row r="20" spans="1:9">
      <c r="A20" t="s">
        <v>4640</v>
      </c>
      <c r="C20" t="s">
        <v>178</v>
      </c>
      <c r="E20" t="s">
        <v>571</v>
      </c>
      <c r="G20" t="s">
        <v>4641</v>
      </c>
      <c r="I20" t="s">
        <v>4573</v>
      </c>
    </row>
    <row r="21" spans="1:9">
      <c r="A21" t="s">
        <v>4642</v>
      </c>
      <c r="C21" t="s">
        <v>226</v>
      </c>
      <c r="E21" t="s">
        <v>536</v>
      </c>
      <c r="G21" t="s">
        <v>4643</v>
      </c>
      <c r="I21" t="s">
        <v>4566</v>
      </c>
    </row>
    <row r="22" spans="1:9">
      <c r="A22" t="s">
        <v>4644</v>
      </c>
      <c r="C22" t="s">
        <v>4645</v>
      </c>
      <c r="E22" t="s">
        <v>572</v>
      </c>
      <c r="G22" t="s">
        <v>4616</v>
      </c>
      <c r="I22" t="s">
        <v>4588</v>
      </c>
    </row>
    <row r="23" spans="1:9">
      <c r="A23" t="s">
        <v>4646</v>
      </c>
      <c r="C23" t="s">
        <v>263</v>
      </c>
      <c r="E23" t="s">
        <v>537</v>
      </c>
      <c r="I23" t="s">
        <v>4589</v>
      </c>
    </row>
    <row r="24" spans="1:9">
      <c r="A24" t="s">
        <v>4647</v>
      </c>
      <c r="E24" t="s">
        <v>563</v>
      </c>
      <c r="I24" t="s">
        <v>4590</v>
      </c>
    </row>
    <row r="25" spans="1:9">
      <c r="A25" t="s">
        <v>4648</v>
      </c>
      <c r="E25" t="s">
        <v>538</v>
      </c>
      <c r="G25" t="s">
        <v>4649</v>
      </c>
      <c r="I25" t="s">
        <v>4606</v>
      </c>
    </row>
    <row r="26" spans="1:9">
      <c r="A26" t="s">
        <v>4650</v>
      </c>
      <c r="E26" t="s">
        <v>539</v>
      </c>
      <c r="G26" t="s">
        <v>4643</v>
      </c>
      <c r="I26" t="s">
        <v>4591</v>
      </c>
    </row>
    <row r="27" spans="1:9">
      <c r="A27" t="s">
        <v>4651</v>
      </c>
      <c r="C27" t="s">
        <v>177</v>
      </c>
      <c r="E27" t="s">
        <v>540</v>
      </c>
      <c r="I27" t="s">
        <v>4607</v>
      </c>
    </row>
    <row r="28" spans="1:9">
      <c r="A28" t="s">
        <v>4652</v>
      </c>
      <c r="C28" t="s">
        <v>178</v>
      </c>
      <c r="E28" t="s">
        <v>541</v>
      </c>
      <c r="I28" t="s">
        <v>4602</v>
      </c>
    </row>
    <row r="29" spans="1:9">
      <c r="A29" t="s">
        <v>4653</v>
      </c>
      <c r="E29" t="s">
        <v>573</v>
      </c>
      <c r="I29" t="s">
        <v>4603</v>
      </c>
    </row>
    <row r="30" spans="1:9">
      <c r="A30" t="s">
        <v>4654</v>
      </c>
      <c r="E30" t="s">
        <v>542</v>
      </c>
      <c r="I30" t="s">
        <v>4593</v>
      </c>
    </row>
    <row r="31" spans="1:9">
      <c r="A31" t="s">
        <v>4655</v>
      </c>
      <c r="C31" t="s">
        <v>178</v>
      </c>
      <c r="E31" t="s">
        <v>574</v>
      </c>
      <c r="I31" t="s">
        <v>4567</v>
      </c>
    </row>
    <row r="32" spans="1:9">
      <c r="A32" t="s">
        <v>4656</v>
      </c>
      <c r="C32" t="s">
        <v>227</v>
      </c>
      <c r="E32" t="s">
        <v>543</v>
      </c>
      <c r="I32" t="s">
        <v>4572</v>
      </c>
    </row>
    <row r="33" spans="1:9">
      <c r="A33" t="s">
        <v>4657</v>
      </c>
      <c r="C33" t="s">
        <v>247</v>
      </c>
      <c r="E33" t="s">
        <v>564</v>
      </c>
      <c r="I33" t="s">
        <v>4577</v>
      </c>
    </row>
    <row r="34" spans="1:9">
      <c r="A34" t="s">
        <v>4658</v>
      </c>
      <c r="C34" t="s">
        <v>264</v>
      </c>
      <c r="E34" t="s">
        <v>565</v>
      </c>
      <c r="I34" t="s">
        <v>4585</v>
      </c>
    </row>
    <row r="35" spans="1:9">
      <c r="A35" t="s">
        <v>4659</v>
      </c>
      <c r="C35" t="s">
        <v>274</v>
      </c>
      <c r="E35" t="s">
        <v>544</v>
      </c>
      <c r="I35" t="s">
        <v>4580</v>
      </c>
    </row>
    <row r="36" spans="1:9">
      <c r="A36" t="s">
        <v>4660</v>
      </c>
      <c r="E36" t="s">
        <v>545</v>
      </c>
      <c r="I36" t="s">
        <v>4595</v>
      </c>
    </row>
    <row r="37" spans="1:9">
      <c r="A37" t="s">
        <v>4661</v>
      </c>
      <c r="E37" t="s">
        <v>560</v>
      </c>
      <c r="I37" t="s">
        <v>4596</v>
      </c>
    </row>
    <row r="38" spans="1:9">
      <c r="A38" t="s">
        <v>4662</v>
      </c>
      <c r="E38" t="s">
        <v>566</v>
      </c>
      <c r="I38" t="s">
        <v>4586</v>
      </c>
    </row>
    <row r="39" spans="1:9">
      <c r="A39" t="s">
        <v>4663</v>
      </c>
      <c r="C39" t="s">
        <v>178</v>
      </c>
      <c r="E39" t="s">
        <v>576</v>
      </c>
      <c r="I39" t="s">
        <v>4597</v>
      </c>
    </row>
    <row r="40" spans="1:9">
      <c r="A40" t="s">
        <v>4664</v>
      </c>
      <c r="C40" t="s">
        <v>228</v>
      </c>
      <c r="E40" t="s">
        <v>547</v>
      </c>
      <c r="I40" t="s">
        <v>4584</v>
      </c>
    </row>
    <row r="41" spans="1:9">
      <c r="A41" t="s">
        <v>269</v>
      </c>
      <c r="C41" t="s">
        <v>248</v>
      </c>
      <c r="E41" t="s">
        <v>548</v>
      </c>
      <c r="I41" t="s">
        <v>4587</v>
      </c>
    </row>
    <row r="42" spans="1:9">
      <c r="A42" t="s">
        <v>4665</v>
      </c>
      <c r="E42" t="s">
        <v>549</v>
      </c>
      <c r="I42" t="s">
        <v>4605</v>
      </c>
    </row>
    <row r="43" spans="1:9">
      <c r="E43" t="s">
        <v>550</v>
      </c>
      <c r="I43" t="s">
        <v>4578</v>
      </c>
    </row>
    <row r="44" spans="1:9">
      <c r="E44" t="s">
        <v>551</v>
      </c>
      <c r="I44" t="s">
        <v>4598</v>
      </c>
    </row>
    <row r="45" spans="1:9">
      <c r="C45" t="s">
        <v>178</v>
      </c>
      <c r="E45" t="s">
        <v>552</v>
      </c>
      <c r="I45" t="s">
        <v>4568</v>
      </c>
    </row>
    <row r="46" spans="1:9">
      <c r="C46" t="s">
        <v>229</v>
      </c>
      <c r="E46" t="s">
        <v>579</v>
      </c>
      <c r="I46" t="s">
        <v>4582</v>
      </c>
    </row>
    <row r="47" spans="1:9">
      <c r="C47" t="s">
        <v>249</v>
      </c>
      <c r="E47" t="s">
        <v>553</v>
      </c>
      <c r="I47" t="s">
        <v>4583</v>
      </c>
    </row>
    <row r="48" spans="1:9">
      <c r="E48" t="s">
        <v>568</v>
      </c>
      <c r="I48" t="s">
        <v>4575</v>
      </c>
    </row>
    <row r="49" spans="3:5">
      <c r="E49" t="s">
        <v>555</v>
      </c>
    </row>
    <row r="50" spans="3:5">
      <c r="C50" t="s">
        <v>178</v>
      </c>
      <c r="E50" t="s">
        <v>580</v>
      </c>
    </row>
    <row r="51" spans="3:5">
      <c r="C51" t="s">
        <v>229</v>
      </c>
      <c r="E51" t="s">
        <v>556</v>
      </c>
    </row>
    <row r="52" spans="3:5">
      <c r="C52" t="s">
        <v>249</v>
      </c>
      <c r="E52" t="s">
        <v>557</v>
      </c>
    </row>
    <row r="53" spans="3:5">
      <c r="E53" t="s">
        <v>558</v>
      </c>
    </row>
    <row r="54" spans="3:5">
      <c r="E54" t="s">
        <v>569</v>
      </c>
    </row>
    <row r="55" spans="3:5">
      <c r="C55" t="s">
        <v>178</v>
      </c>
      <c r="E55" t="s">
        <v>570</v>
      </c>
    </row>
    <row r="56" spans="3:5">
      <c r="C56" t="s">
        <v>229</v>
      </c>
    </row>
    <row r="57" spans="3:5">
      <c r="C57" t="s">
        <v>249</v>
      </c>
    </row>
    <row r="60" spans="3:5">
      <c r="C60" t="s">
        <v>178</v>
      </c>
    </row>
    <row r="61" spans="3:5">
      <c r="C61" t="s">
        <v>229</v>
      </c>
    </row>
    <row r="62" spans="3:5">
      <c r="C62" t="s">
        <v>249</v>
      </c>
      <c r="E62" t="s">
        <v>4666</v>
      </c>
    </row>
    <row r="63" spans="3:5">
      <c r="E63" t="s">
        <v>4667</v>
      </c>
    </row>
    <row r="64" spans="3:5">
      <c r="E64" t="s">
        <v>4668</v>
      </c>
    </row>
    <row r="65" spans="1:5">
      <c r="C65" t="s">
        <v>178</v>
      </c>
      <c r="E65" t="s">
        <v>4615</v>
      </c>
    </row>
    <row r="66" spans="1:5">
      <c r="C66" t="s">
        <v>230</v>
      </c>
      <c r="E66" t="s">
        <v>286</v>
      </c>
    </row>
    <row r="67" spans="1:5">
      <c r="C67" t="s">
        <v>250</v>
      </c>
      <c r="E67" t="s">
        <v>210</v>
      </c>
    </row>
    <row r="71" spans="1:5">
      <c r="C71" t="s">
        <v>178</v>
      </c>
    </row>
    <row r="72" spans="1:5">
      <c r="C72" t="s">
        <v>4669</v>
      </c>
    </row>
    <row r="73" spans="1:5">
      <c r="C73" t="s">
        <v>4670</v>
      </c>
    </row>
    <row r="78" spans="1:5">
      <c r="A78" t="s">
        <v>200</v>
      </c>
      <c r="B78" t="s">
        <v>4665</v>
      </c>
    </row>
    <row r="79" spans="1:5">
      <c r="A79" t="s">
        <v>214</v>
      </c>
      <c r="B79" t="s">
        <v>4665</v>
      </c>
    </row>
    <row r="80" spans="1:5">
      <c r="A80" t="s">
        <v>235</v>
      </c>
      <c r="B80" t="s">
        <v>4665</v>
      </c>
    </row>
    <row r="81" spans="1:2">
      <c r="A81" t="s">
        <v>254</v>
      </c>
      <c r="B81" t="s">
        <v>4665</v>
      </c>
    </row>
    <row r="82" spans="1:2">
      <c r="A82" t="s">
        <v>276</v>
      </c>
      <c r="B82" t="s">
        <v>4662</v>
      </c>
    </row>
    <row r="83" spans="1:2">
      <c r="A83" t="s">
        <v>284</v>
      </c>
      <c r="B83" t="s">
        <v>4665</v>
      </c>
    </row>
    <row r="84" spans="1:2">
      <c r="A84" t="s">
        <v>2961</v>
      </c>
      <c r="B84" t="s">
        <v>4651</v>
      </c>
    </row>
    <row r="85" spans="1:2">
      <c r="A85" t="s">
        <v>296</v>
      </c>
      <c r="B85" t="s">
        <v>4665</v>
      </c>
    </row>
    <row r="86" spans="1:2">
      <c r="A86" t="s">
        <v>2962</v>
      </c>
      <c r="B86" t="s">
        <v>4644</v>
      </c>
    </row>
    <row r="87" spans="1:2">
      <c r="A87" t="s">
        <v>2963</v>
      </c>
      <c r="B87" t="s">
        <v>4640</v>
      </c>
    </row>
    <row r="88" spans="1:2">
      <c r="A88" t="s">
        <v>2964</v>
      </c>
      <c r="B88" t="s">
        <v>4647</v>
      </c>
    </row>
    <row r="89" spans="1:2">
      <c r="A89" t="s">
        <v>2965</v>
      </c>
      <c r="B89" t="s">
        <v>4648</v>
      </c>
    </row>
    <row r="90" spans="1:2">
      <c r="A90" t="s">
        <v>2966</v>
      </c>
      <c r="B90" t="s">
        <v>4650</v>
      </c>
    </row>
    <row r="91" spans="1:2">
      <c r="A91" t="s">
        <v>2967</v>
      </c>
      <c r="B91" t="s">
        <v>4660</v>
      </c>
    </row>
    <row r="92" spans="1:2">
      <c r="A92" t="s">
        <v>318</v>
      </c>
      <c r="B92" t="s">
        <v>4653</v>
      </c>
    </row>
    <row r="93" spans="1:2">
      <c r="A93" t="s">
        <v>2968</v>
      </c>
      <c r="B93" t="s">
        <v>4653</v>
      </c>
    </row>
    <row r="94" spans="1:2">
      <c r="A94" t="s">
        <v>324</v>
      </c>
      <c r="B94" t="s">
        <v>4665</v>
      </c>
    </row>
    <row r="95" spans="1:2">
      <c r="A95" t="s">
        <v>327</v>
      </c>
      <c r="B95" t="s">
        <v>4665</v>
      </c>
    </row>
    <row r="96" spans="1:2">
      <c r="A96" t="s">
        <v>286</v>
      </c>
      <c r="B96" t="s">
        <v>269</v>
      </c>
    </row>
    <row r="97" spans="1:3">
      <c r="A97" t="s">
        <v>267</v>
      </c>
      <c r="B97" t="s">
        <v>4653</v>
      </c>
    </row>
    <row r="107" spans="1:3">
      <c r="A107" t="s">
        <v>4625</v>
      </c>
      <c r="B107" t="s">
        <v>4669</v>
      </c>
      <c r="C107" t="s">
        <v>4615</v>
      </c>
    </row>
    <row r="108" spans="1:3">
      <c r="A108" t="s">
        <v>4621</v>
      </c>
      <c r="B108" t="s">
        <v>4670</v>
      </c>
      <c r="C108" t="s">
        <v>4667</v>
      </c>
    </row>
    <row r="109" spans="1:3">
      <c r="A109" t="s">
        <v>4623</v>
      </c>
      <c r="B109" t="s">
        <v>4670</v>
      </c>
      <c r="C109" t="s">
        <v>4668</v>
      </c>
    </row>
    <row r="110" spans="1:3">
      <c r="A110" t="s">
        <v>4610</v>
      </c>
      <c r="B110" t="s">
        <v>4670</v>
      </c>
      <c r="C110" t="s">
        <v>286</v>
      </c>
    </row>
    <row r="111" spans="1:3">
      <c r="A111" t="s">
        <v>4628</v>
      </c>
      <c r="B111" t="s">
        <v>4670</v>
      </c>
      <c r="C111" t="s">
        <v>210</v>
      </c>
    </row>
    <row r="112" spans="1:3">
      <c r="A112" t="s">
        <v>4619</v>
      </c>
      <c r="B112" t="s">
        <v>4670</v>
      </c>
      <c r="C112" t="s">
        <v>4666</v>
      </c>
    </row>
    <row r="113" spans="1:3">
      <c r="A113" t="s">
        <v>4617</v>
      </c>
      <c r="B113" t="s">
        <v>4670</v>
      </c>
      <c r="C113" t="s">
        <v>4666</v>
      </c>
    </row>
    <row r="114" spans="1:3">
      <c r="A114" t="s">
        <v>4630</v>
      </c>
      <c r="B114" t="s">
        <v>4670</v>
      </c>
      <c r="C114" t="s">
        <v>210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4"/>
  <dimension ref="A1:CC61"/>
  <sheetViews>
    <sheetView zoomScale="85" zoomScaleNormal="85" workbookViewId="0">
      <selection activeCell="A5" sqref="A5"/>
    </sheetView>
  </sheetViews>
  <sheetFormatPr defaultRowHeight="15"/>
  <cols>
    <col min="2" max="2" width="13.28515625" customWidth="1"/>
    <col min="7" max="7" width="45.7109375" bestFit="1" customWidth="1"/>
    <col min="8" max="8" width="27.42578125" bestFit="1" customWidth="1"/>
    <col min="9" max="9" width="28.42578125" bestFit="1" customWidth="1"/>
    <col min="23" max="23" width="11.42578125" bestFit="1" customWidth="1"/>
    <col min="24" max="24" width="81.7109375" bestFit="1" customWidth="1"/>
    <col min="25" max="25" width="15.42578125" bestFit="1" customWidth="1"/>
    <col min="26" max="26" width="41.85546875" bestFit="1" customWidth="1"/>
    <col min="27" max="27" width="15.140625" bestFit="1" customWidth="1"/>
    <col min="29" max="29" width="19" bestFit="1" customWidth="1"/>
    <col min="30" max="30" width="12.140625" bestFit="1" customWidth="1"/>
    <col min="31" max="31" width="15.85546875" bestFit="1" customWidth="1"/>
    <col min="34" max="34" width="69.42578125" bestFit="1" customWidth="1"/>
    <col min="36" max="36" width="43.85546875" bestFit="1" customWidth="1"/>
  </cols>
  <sheetData>
    <row r="1" spans="1:81" s="20" customFormat="1" ht="225">
      <c r="A1" s="20" t="s">
        <v>75</v>
      </c>
      <c r="B1" s="49" t="s">
        <v>76</v>
      </c>
      <c r="C1" s="20" t="s">
        <v>77</v>
      </c>
      <c r="D1" s="20" t="s">
        <v>78</v>
      </c>
      <c r="E1" s="20" t="s">
        <v>79</v>
      </c>
      <c r="F1" s="20" t="s">
        <v>80</v>
      </c>
      <c r="G1" s="20" t="s">
        <v>81</v>
      </c>
      <c r="H1" s="20" t="s">
        <v>82</v>
      </c>
      <c r="I1" s="20" t="s">
        <v>83</v>
      </c>
      <c r="J1" s="20" t="s">
        <v>84</v>
      </c>
      <c r="K1" s="20" t="s">
        <v>85</v>
      </c>
      <c r="L1" s="20" t="s">
        <v>86</v>
      </c>
      <c r="M1" s="20" t="s">
        <v>87</v>
      </c>
      <c r="N1" s="20" t="s">
        <v>88</v>
      </c>
      <c r="O1" s="20" t="s">
        <v>89</v>
      </c>
      <c r="P1" s="20" t="s">
        <v>90</v>
      </c>
      <c r="Q1" s="20" t="s">
        <v>91</v>
      </c>
      <c r="R1" s="20" t="s">
        <v>92</v>
      </c>
      <c r="S1" s="20" t="s">
        <v>93</v>
      </c>
      <c r="T1" s="20" t="s">
        <v>94</v>
      </c>
      <c r="U1" s="20" t="s">
        <v>95</v>
      </c>
      <c r="V1" s="20" t="s">
        <v>96</v>
      </c>
      <c r="W1" s="20" t="s">
        <v>97</v>
      </c>
      <c r="X1" s="20" t="s">
        <v>98</v>
      </c>
      <c r="Y1" s="20" t="s">
        <v>99</v>
      </c>
      <c r="Z1" s="20" t="s">
        <v>100</v>
      </c>
      <c r="AA1" s="20" t="s">
        <v>101</v>
      </c>
      <c r="AB1" s="20" t="s">
        <v>102</v>
      </c>
      <c r="AC1" s="20" t="s">
        <v>103</v>
      </c>
      <c r="AD1" s="20" t="s">
        <v>104</v>
      </c>
      <c r="AE1" s="20" t="s">
        <v>105</v>
      </c>
      <c r="AF1" s="20" t="s">
        <v>106</v>
      </c>
      <c r="AG1" s="20" t="s">
        <v>107</v>
      </c>
      <c r="AH1" s="20" t="s">
        <v>108</v>
      </c>
      <c r="AI1" s="20" t="s">
        <v>109</v>
      </c>
      <c r="AJ1" s="20" t="s">
        <v>110</v>
      </c>
      <c r="AK1" s="20" t="s">
        <v>111</v>
      </c>
      <c r="AL1" s="20" t="s">
        <v>112</v>
      </c>
      <c r="AM1" s="20" t="s">
        <v>113</v>
      </c>
      <c r="AN1" s="20" t="s">
        <v>114</v>
      </c>
      <c r="AO1" s="20" t="s">
        <v>115</v>
      </c>
      <c r="AP1" s="20" t="s">
        <v>116</v>
      </c>
      <c r="AQ1" s="20" t="s">
        <v>117</v>
      </c>
      <c r="AR1" s="20" t="s">
        <v>118</v>
      </c>
      <c r="AS1" s="20" t="s">
        <v>119</v>
      </c>
      <c r="AT1" s="20" t="s">
        <v>120</v>
      </c>
      <c r="AU1" s="20" t="s">
        <v>121</v>
      </c>
      <c r="AV1" s="20" t="s">
        <v>122</v>
      </c>
      <c r="AW1" s="20" t="s">
        <v>123</v>
      </c>
      <c r="AX1" s="20" t="s">
        <v>124</v>
      </c>
      <c r="AY1" s="20" t="s">
        <v>125</v>
      </c>
      <c r="AZ1" s="20" t="s">
        <v>126</v>
      </c>
      <c r="BA1" s="20" t="s">
        <v>127</v>
      </c>
      <c r="BB1" s="20" t="s">
        <v>128</v>
      </c>
      <c r="BC1" s="20" t="s">
        <v>129</v>
      </c>
      <c r="BD1" s="20" t="s">
        <v>130</v>
      </c>
      <c r="BE1" s="20" t="s">
        <v>131</v>
      </c>
      <c r="BF1" s="20" t="s">
        <v>132</v>
      </c>
      <c r="BG1" s="20" t="s">
        <v>133</v>
      </c>
      <c r="BH1" s="20" t="s">
        <v>134</v>
      </c>
      <c r="BI1" s="20" t="s">
        <v>135</v>
      </c>
      <c r="BJ1" s="20" t="s">
        <v>136</v>
      </c>
      <c r="BK1" s="20" t="s">
        <v>137</v>
      </c>
      <c r="BL1" s="20" t="s">
        <v>138</v>
      </c>
      <c r="BM1" s="20" t="s">
        <v>139</v>
      </c>
      <c r="BN1" s="20" t="s">
        <v>140</v>
      </c>
      <c r="BO1" s="20" t="s">
        <v>141</v>
      </c>
      <c r="BP1" s="20" t="s">
        <v>142</v>
      </c>
      <c r="BQ1" s="20" t="s">
        <v>143</v>
      </c>
      <c r="BR1" s="20" t="s">
        <v>144</v>
      </c>
      <c r="BS1" s="20" t="s">
        <v>145</v>
      </c>
      <c r="BT1" s="20" t="s">
        <v>146</v>
      </c>
      <c r="BU1" s="20" t="s">
        <v>147</v>
      </c>
      <c r="BV1" s="20" t="s">
        <v>148</v>
      </c>
      <c r="BW1" s="20" t="s">
        <v>149</v>
      </c>
      <c r="BX1" s="20" t="s">
        <v>150</v>
      </c>
      <c r="BY1" s="20" t="s">
        <v>151</v>
      </c>
      <c r="BZ1" s="20" t="s">
        <v>152</v>
      </c>
      <c r="CA1" s="20" t="s">
        <v>153</v>
      </c>
      <c r="CB1" s="20" t="s">
        <v>154</v>
      </c>
      <c r="CC1" s="20" t="s">
        <v>4672</v>
      </c>
    </row>
    <row r="2" spans="1:81" s="20" customFormat="1" ht="15" customHeight="1">
      <c r="A2" s="20">
        <v>1</v>
      </c>
      <c r="B2" s="20">
        <v>2</v>
      </c>
      <c r="C2" s="20">
        <v>3</v>
      </c>
      <c r="D2" s="20">
        <v>4</v>
      </c>
      <c r="E2" s="20">
        <v>5</v>
      </c>
      <c r="F2" s="20">
        <v>6</v>
      </c>
      <c r="G2" s="20">
        <v>7</v>
      </c>
      <c r="H2" s="20">
        <v>8</v>
      </c>
      <c r="I2" s="20">
        <v>9</v>
      </c>
      <c r="J2" s="20">
        <v>10</v>
      </c>
      <c r="K2" s="20">
        <v>11</v>
      </c>
      <c r="L2" s="20">
        <v>12</v>
      </c>
      <c r="M2" s="20">
        <v>13</v>
      </c>
      <c r="N2" s="20">
        <v>14</v>
      </c>
      <c r="O2" s="20">
        <v>15</v>
      </c>
      <c r="P2" s="20">
        <v>16</v>
      </c>
      <c r="Q2" s="20">
        <v>17</v>
      </c>
      <c r="R2" s="20">
        <v>18</v>
      </c>
      <c r="S2" s="20">
        <v>19</v>
      </c>
      <c r="T2" s="20">
        <v>20</v>
      </c>
      <c r="U2" s="20">
        <v>21</v>
      </c>
      <c r="V2" s="20">
        <v>22</v>
      </c>
      <c r="W2" s="20">
        <v>23</v>
      </c>
      <c r="X2" s="20">
        <v>24</v>
      </c>
      <c r="Y2" s="20">
        <v>25</v>
      </c>
      <c r="Z2" s="20">
        <v>26</v>
      </c>
      <c r="AA2" s="20">
        <v>27</v>
      </c>
      <c r="AB2" s="20">
        <v>28</v>
      </c>
      <c r="AC2" s="20">
        <v>29</v>
      </c>
      <c r="AD2" s="20">
        <v>30</v>
      </c>
      <c r="AE2" s="20">
        <v>31</v>
      </c>
      <c r="AF2" s="20">
        <v>32</v>
      </c>
      <c r="AG2" s="20">
        <v>33</v>
      </c>
      <c r="AH2" s="20">
        <v>34</v>
      </c>
      <c r="AI2" s="20">
        <v>35</v>
      </c>
      <c r="AJ2" s="20">
        <v>36</v>
      </c>
      <c r="AK2" s="20">
        <v>37</v>
      </c>
      <c r="AL2" s="20">
        <v>38</v>
      </c>
      <c r="AM2" s="20">
        <v>39</v>
      </c>
      <c r="AN2" s="20">
        <v>40</v>
      </c>
      <c r="AO2" s="20">
        <v>41</v>
      </c>
      <c r="AP2" s="20">
        <v>42</v>
      </c>
      <c r="AQ2" s="20">
        <v>43</v>
      </c>
      <c r="AR2" s="20">
        <v>44</v>
      </c>
      <c r="AS2" s="20">
        <v>45</v>
      </c>
      <c r="AT2" s="20">
        <v>46</v>
      </c>
      <c r="AU2" s="20">
        <v>47</v>
      </c>
      <c r="AV2" s="20">
        <v>48</v>
      </c>
      <c r="AW2" s="20">
        <v>49</v>
      </c>
      <c r="AX2" s="20">
        <v>50</v>
      </c>
      <c r="AY2" s="20">
        <v>51</v>
      </c>
      <c r="AZ2" s="20">
        <v>52</v>
      </c>
      <c r="BA2" s="20">
        <v>53</v>
      </c>
      <c r="BB2" s="20">
        <v>54</v>
      </c>
      <c r="BC2" s="20">
        <v>55</v>
      </c>
      <c r="BD2" s="20">
        <v>56</v>
      </c>
      <c r="BE2" s="20">
        <v>57</v>
      </c>
      <c r="BF2" s="20">
        <v>58</v>
      </c>
      <c r="BG2" s="20">
        <v>59</v>
      </c>
      <c r="BH2" s="20">
        <v>60</v>
      </c>
      <c r="BI2" s="20">
        <v>61</v>
      </c>
      <c r="BJ2" s="20">
        <v>62</v>
      </c>
      <c r="BK2" s="20">
        <v>63</v>
      </c>
      <c r="BL2" s="20">
        <v>64</v>
      </c>
      <c r="BM2" s="20">
        <v>65</v>
      </c>
      <c r="BN2" s="20">
        <v>66</v>
      </c>
      <c r="BO2" s="20">
        <v>67</v>
      </c>
      <c r="BP2" s="20">
        <v>68</v>
      </c>
      <c r="BQ2" s="20">
        <v>69</v>
      </c>
      <c r="BR2" s="20">
        <v>70</v>
      </c>
      <c r="BS2" s="20">
        <v>71</v>
      </c>
      <c r="BT2" s="20">
        <v>72</v>
      </c>
      <c r="BU2" s="20">
        <v>73</v>
      </c>
      <c r="BV2" s="20">
        <v>74</v>
      </c>
      <c r="BW2" s="20">
        <v>75</v>
      </c>
      <c r="BX2" s="20">
        <v>76</v>
      </c>
      <c r="BY2" s="20">
        <v>77</v>
      </c>
      <c r="BZ2" s="20">
        <v>78</v>
      </c>
      <c r="CA2" s="20">
        <v>79</v>
      </c>
      <c r="CB2" s="20">
        <v>80</v>
      </c>
      <c r="CC2" s="20">
        <v>81</v>
      </c>
    </row>
    <row r="3" spans="1:81">
      <c r="A3" s="1" t="str">
        <f>ЭИ!B4</f>
        <v>Дата и время поступления ЭИ</v>
      </c>
      <c r="B3" s="50" t="str">
        <f>ЭИ!K4</f>
        <v>Фамилия</v>
      </c>
      <c r="C3" s="1" t="str">
        <f>ЭИ!A4</f>
        <v>№ ЭИ</v>
      </c>
      <c r="D3" s="24" t="str">
        <f>ЭИ!P4</f>
        <v>Гражданство</v>
      </c>
      <c r="E3" s="1" t="str">
        <f>ЭИ!N4</f>
        <v>Пол</v>
      </c>
      <c r="F3" s="1" t="str">
        <f>ЭИ!O4</f>
        <v>Дата рождения</v>
      </c>
      <c r="G3" s="23" t="str">
        <f>ЭИ!X4</f>
        <v>Соц. статус</v>
      </c>
      <c r="H3" s="1" t="str">
        <f>ЭИ!BE4</f>
        <v>Находился за пределами РФ</v>
      </c>
      <c r="I3" s="1" t="str">
        <f>ЭИ!BF4</f>
        <v>Выезжал в другой субъект РФ</v>
      </c>
      <c r="J3" s="1" t="str">
        <f>ЭИ!BG4</f>
        <v>Выезжал за пределы населенного пункта (в пределах субъекта)</v>
      </c>
      <c r="K3" s="1" t="str">
        <f>ЭИ!BI4</f>
        <v>Дата возвращения / въезда в РФ</v>
      </c>
      <c r="L3" s="1" t="str">
        <f>ЭИ!BH4</f>
        <v>Населенный пункт (в случае выезда)</v>
      </c>
      <c r="M3" s="25" t="str">
        <f>ЭИ!AM4</f>
        <v>Дата заболевания</v>
      </c>
      <c r="N3" s="24" t="str">
        <f>ЭИ!AL4</f>
        <v>Степень тяжести, клиника</v>
      </c>
      <c r="O3" s="34"/>
      <c r="P3" s="34"/>
      <c r="Q3" s="1" t="str">
        <f>ЭИ!AN4</f>
        <v>Дата обращения</v>
      </c>
      <c r="R3" s="34"/>
      <c r="S3" s="90"/>
      <c r="T3" s="24"/>
      <c r="U3" s="1" t="str">
        <f>ЭИ!AR4</f>
        <v>МО госпитализации</v>
      </c>
      <c r="V3" s="1" t="str">
        <f>ЭИ!AP4</f>
        <v>Дата и время госпитализации</v>
      </c>
      <c r="W3" s="90"/>
      <c r="X3" s="90"/>
      <c r="Y3" s="34"/>
      <c r="Z3" s="33"/>
      <c r="AA3" s="34" t="s">
        <v>461</v>
      </c>
      <c r="AB3" s="35"/>
      <c r="AC3" s="24" t="str">
        <f>ЭИ!AO4</f>
        <v>Исход заболевания</v>
      </c>
      <c r="AD3" s="25" t="str">
        <f>ЭИ!AU4</f>
        <v>Дата отбора</v>
      </c>
      <c r="AE3" s="1" t="str">
        <f>ЭИ!AV4</f>
        <v>Дата результата</v>
      </c>
      <c r="AF3" s="1" t="str">
        <f>ЭИ!AX4</f>
        <v>МО, проводившая исследование</v>
      </c>
      <c r="AG3" s="1" t="str">
        <f>ЭИ!AW4</f>
        <v>Результат</v>
      </c>
      <c r="AH3" s="24"/>
      <c r="AI3" s="36"/>
      <c r="AJ3" s="33"/>
      <c r="AK3" s="33"/>
      <c r="AL3" s="33"/>
      <c r="AM3" s="33"/>
      <c r="AN3" s="33"/>
      <c r="AO3" s="33"/>
      <c r="AP3" s="33"/>
      <c r="AQ3" s="33"/>
      <c r="AR3" s="33"/>
      <c r="AS3" s="34"/>
      <c r="AT3" s="33"/>
      <c r="AU3" s="33"/>
      <c r="AV3" s="33"/>
      <c r="AW3" s="33"/>
      <c r="AX3" s="33"/>
      <c r="AY3" s="24" t="str">
        <f>IF(ЭИ!AY5="контакт с заболевшим","с лицом с подтвержденным COVID-2019","нет")</f>
        <v>нет</v>
      </c>
      <c r="AZ3" s="1" t="e">
        <f>#REF!</f>
        <v>#REF!</v>
      </c>
      <c r="BA3" s="33"/>
      <c r="BB3" s="33"/>
      <c r="BC3" s="1" t="str">
        <f>ЭИ!BL4</f>
        <v>Контактных по месту жительства</v>
      </c>
      <c r="BD3" s="1" t="str">
        <f>ЭИ!BM4</f>
        <v>Контактных по месту работы / учёбы</v>
      </c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4"/>
      <c r="BT3" s="34"/>
      <c r="BU3" s="34"/>
      <c r="BV3" s="34"/>
      <c r="BW3" s="34"/>
      <c r="BX3" s="1" t="str">
        <f>ЭИ!V4</f>
        <v>Телефон</v>
      </c>
      <c r="BY3" s="1" t="str">
        <f>ЭИ!Y4</f>
        <v>Место работы / учёбы (организация)</v>
      </c>
      <c r="BZ3" s="24" t="str">
        <f>ЭИ!BI4</f>
        <v>Дата возвращения / въезда в РФ</v>
      </c>
      <c r="CA3" s="24"/>
      <c r="CB3" s="1"/>
    </row>
    <row r="4" spans="1:81" s="20" customFormat="1" ht="15" customHeight="1">
      <c r="A4" s="22"/>
      <c r="B4" s="49"/>
      <c r="F4" s="22"/>
    </row>
    <row r="5" spans="1:81" s="27" customFormat="1" ht="15" customHeight="1">
      <c r="A5" s="26"/>
      <c r="B5" s="51"/>
      <c r="D5" s="27" t="s">
        <v>198</v>
      </c>
      <c r="E5" s="27" t="s">
        <v>199</v>
      </c>
      <c r="F5" s="26"/>
      <c r="H5" s="27" t="s">
        <v>178</v>
      </c>
      <c r="I5" s="27" t="s">
        <v>178</v>
      </c>
      <c r="J5" s="27" t="s">
        <v>178</v>
      </c>
      <c r="N5" s="27" t="s">
        <v>178</v>
      </c>
      <c r="O5" s="27" t="s">
        <v>201</v>
      </c>
      <c r="P5" s="27" t="s">
        <v>517</v>
      </c>
      <c r="R5" s="27" t="s">
        <v>203</v>
      </c>
      <c r="S5" s="27" t="s">
        <v>204</v>
      </c>
      <c r="T5" s="27" t="s">
        <v>178</v>
      </c>
      <c r="W5" s="27" t="s">
        <v>204</v>
      </c>
      <c r="X5" s="27" t="s">
        <v>205</v>
      </c>
      <c r="Y5" s="27" t="s">
        <v>206</v>
      </c>
      <c r="Z5" s="27" t="s">
        <v>178</v>
      </c>
      <c r="AA5" s="27" t="s">
        <v>178</v>
      </c>
      <c r="AC5" s="27" t="s">
        <v>207</v>
      </c>
      <c r="AG5" s="27" t="s">
        <v>208</v>
      </c>
      <c r="AH5" s="27" t="s">
        <v>209</v>
      </c>
      <c r="AJ5" s="27" t="s">
        <v>178</v>
      </c>
      <c r="AK5" s="27" t="s">
        <v>178</v>
      </c>
      <c r="AL5" s="27" t="s">
        <v>178</v>
      </c>
      <c r="AM5" s="27" t="s">
        <v>178</v>
      </c>
      <c r="AN5" s="27" t="s">
        <v>178</v>
      </c>
      <c r="AO5" s="27" t="s">
        <v>178</v>
      </c>
      <c r="AP5" s="27" t="s">
        <v>178</v>
      </c>
      <c r="AQ5" s="27" t="s">
        <v>178</v>
      </c>
      <c r="AR5" s="27" t="s">
        <v>178</v>
      </c>
      <c r="AS5" s="27" t="s">
        <v>178</v>
      </c>
      <c r="AT5" s="27" t="s">
        <v>178</v>
      </c>
      <c r="AU5" s="27" t="s">
        <v>178</v>
      </c>
      <c r="AV5" s="27" t="s">
        <v>178</v>
      </c>
      <c r="AW5" s="27" t="s">
        <v>178</v>
      </c>
      <c r="AX5" s="27" t="s">
        <v>178</v>
      </c>
      <c r="AY5" s="27" t="s">
        <v>178</v>
      </c>
      <c r="AZ5" s="47" t="s">
        <v>210</v>
      </c>
      <c r="BN5" s="27" t="s">
        <v>178</v>
      </c>
      <c r="BR5" s="27" t="s">
        <v>178</v>
      </c>
      <c r="BS5" s="27" t="s">
        <v>178</v>
      </c>
      <c r="BV5" s="27" t="s">
        <v>211</v>
      </c>
      <c r="BZ5" s="27" t="s">
        <v>212</v>
      </c>
      <c r="CA5" s="27" t="s">
        <v>178</v>
      </c>
      <c r="CC5" s="27" t="s">
        <v>178</v>
      </c>
    </row>
    <row r="6" spans="1:81" s="27" customFormat="1" ht="15" customHeight="1">
      <c r="A6" s="26"/>
      <c r="B6" s="51"/>
      <c r="E6" s="27" t="s">
        <v>213</v>
      </c>
      <c r="F6" s="26"/>
      <c r="H6" s="27" t="s">
        <v>198</v>
      </c>
      <c r="I6" s="27" t="s">
        <v>215</v>
      </c>
      <c r="J6" s="27" t="s">
        <v>177</v>
      </c>
      <c r="N6" s="27" t="s">
        <v>177</v>
      </c>
      <c r="O6" s="27" t="s">
        <v>216</v>
      </c>
      <c r="P6" s="27" t="s">
        <v>202</v>
      </c>
      <c r="R6" s="27" t="s">
        <v>218</v>
      </c>
      <c r="S6" s="27" t="s">
        <v>219</v>
      </c>
      <c r="T6" s="27" t="s">
        <v>177</v>
      </c>
      <c r="W6" s="27" t="s">
        <v>219</v>
      </c>
      <c r="X6" s="27" t="s">
        <v>220</v>
      </c>
      <c r="Y6" s="27" t="s">
        <v>221</v>
      </c>
      <c r="Z6" s="27" t="s">
        <v>204</v>
      </c>
      <c r="AA6" s="27" t="s">
        <v>177</v>
      </c>
      <c r="AC6" s="27" t="s">
        <v>222</v>
      </c>
      <c r="AG6" s="27" t="s">
        <v>223</v>
      </c>
      <c r="AH6" s="27" t="s">
        <v>224</v>
      </c>
      <c r="AJ6" s="27" t="s">
        <v>225</v>
      </c>
      <c r="AK6" s="27" t="s">
        <v>226</v>
      </c>
      <c r="AL6" s="27" t="s">
        <v>177</v>
      </c>
      <c r="AM6" s="27" t="s">
        <v>177</v>
      </c>
      <c r="AN6" s="27" t="s">
        <v>177</v>
      </c>
      <c r="AO6" s="27" t="s">
        <v>227</v>
      </c>
      <c r="AP6" s="27" t="s">
        <v>228</v>
      </c>
      <c r="AQ6" s="27" t="s">
        <v>229</v>
      </c>
      <c r="AR6" s="27" t="s">
        <v>229</v>
      </c>
      <c r="AS6" s="27" t="s">
        <v>229</v>
      </c>
      <c r="AT6" s="27" t="s">
        <v>229</v>
      </c>
      <c r="AU6" s="27" t="s">
        <v>230</v>
      </c>
      <c r="AV6" s="27" t="s">
        <v>177</v>
      </c>
      <c r="AW6" s="27" t="s">
        <v>177</v>
      </c>
      <c r="AX6" s="27" t="s">
        <v>177</v>
      </c>
      <c r="AY6" s="27" t="s">
        <v>231</v>
      </c>
      <c r="AZ6" s="47" t="s">
        <v>232</v>
      </c>
      <c r="BN6" s="27" t="s">
        <v>177</v>
      </c>
      <c r="BR6" s="27" t="s">
        <v>177</v>
      </c>
      <c r="BS6" s="27" t="s">
        <v>177</v>
      </c>
      <c r="BV6" s="27" t="s">
        <v>233</v>
      </c>
      <c r="BZ6" s="27" t="s">
        <v>234</v>
      </c>
      <c r="CA6" s="27" t="s">
        <v>177</v>
      </c>
      <c r="CC6" s="27" t="s">
        <v>177</v>
      </c>
    </row>
    <row r="7" spans="1:81" s="27" customFormat="1" ht="15" customHeight="1">
      <c r="A7" s="26"/>
      <c r="B7" s="51"/>
      <c r="F7" s="26"/>
      <c r="O7" s="27" t="s">
        <v>236</v>
      </c>
      <c r="P7" s="27" t="s">
        <v>217</v>
      </c>
      <c r="R7" s="27" t="s">
        <v>238</v>
      </c>
      <c r="S7" s="27" t="s">
        <v>239</v>
      </c>
      <c r="W7" s="27" t="s">
        <v>239</v>
      </c>
      <c r="X7" s="27" t="s">
        <v>240</v>
      </c>
      <c r="Y7" s="27" t="s">
        <v>241</v>
      </c>
      <c r="Z7" s="27" t="s">
        <v>242</v>
      </c>
      <c r="AG7" s="27" t="s">
        <v>243</v>
      </c>
      <c r="AH7" s="27" t="s">
        <v>244</v>
      </c>
      <c r="AJ7" s="27" t="s">
        <v>245</v>
      </c>
      <c r="AK7" s="27" t="s">
        <v>246</v>
      </c>
      <c r="AO7" s="27" t="s">
        <v>247</v>
      </c>
      <c r="AP7" s="27" t="s">
        <v>248</v>
      </c>
      <c r="AQ7" s="27" t="s">
        <v>249</v>
      </c>
      <c r="AR7" s="27" t="s">
        <v>249</v>
      </c>
      <c r="AS7" s="27" t="s">
        <v>249</v>
      </c>
      <c r="AT7" s="27" t="s">
        <v>249</v>
      </c>
      <c r="AU7" s="27" t="s">
        <v>250</v>
      </c>
      <c r="AY7" s="27" t="s">
        <v>251</v>
      </c>
      <c r="AZ7" s="47" t="s">
        <v>252</v>
      </c>
      <c r="BV7" s="27" t="s">
        <v>253</v>
      </c>
    </row>
    <row r="8" spans="1:81" s="27" customFormat="1" ht="15" customHeight="1">
      <c r="A8" s="26"/>
      <c r="B8" s="51"/>
      <c r="F8" s="26"/>
      <c r="G8" s="27" t="s">
        <v>200</v>
      </c>
      <c r="H8" s="47" t="s">
        <v>290</v>
      </c>
      <c r="I8" s="29"/>
      <c r="O8" s="27" t="s">
        <v>255</v>
      </c>
      <c r="P8" s="27" t="s">
        <v>237</v>
      </c>
      <c r="R8" s="27" t="s">
        <v>257</v>
      </c>
      <c r="S8" s="27" t="s">
        <v>258</v>
      </c>
      <c r="W8" s="27" t="s">
        <v>258</v>
      </c>
      <c r="X8" s="27" t="s">
        <v>259</v>
      </c>
      <c r="Y8" s="27" t="s">
        <v>260</v>
      </c>
      <c r="Z8" s="27" t="s">
        <v>261</v>
      </c>
      <c r="AH8" s="27" t="s">
        <v>262</v>
      </c>
      <c r="AJ8" s="27" t="s">
        <v>246</v>
      </c>
      <c r="AK8" s="27" t="s">
        <v>263</v>
      </c>
      <c r="AO8" s="27" t="s">
        <v>264</v>
      </c>
      <c r="AZ8" s="47" t="s">
        <v>265</v>
      </c>
      <c r="BV8" s="27" t="s">
        <v>266</v>
      </c>
    </row>
    <row r="9" spans="1:81" s="27" customFormat="1" ht="15" customHeight="1">
      <c r="A9" s="26"/>
      <c r="B9" s="51"/>
      <c r="F9" s="26"/>
      <c r="G9" s="27" t="s">
        <v>214</v>
      </c>
      <c r="H9" s="47" t="s">
        <v>252</v>
      </c>
      <c r="I9" s="29"/>
      <c r="P9" s="27" t="s">
        <v>256</v>
      </c>
      <c r="R9" s="27" t="s">
        <v>269</v>
      </c>
      <c r="S9" s="27" t="s">
        <v>270</v>
      </c>
      <c r="W9" s="27" t="s">
        <v>270</v>
      </c>
      <c r="X9" s="27" t="s">
        <v>271</v>
      </c>
      <c r="Z9" s="27" t="s">
        <v>272</v>
      </c>
      <c r="AH9" s="27" t="s">
        <v>273</v>
      </c>
      <c r="AJ9" s="27" t="s">
        <v>263</v>
      </c>
      <c r="AO9" s="27" t="s">
        <v>274</v>
      </c>
      <c r="AZ9" s="47" t="s">
        <v>514</v>
      </c>
      <c r="BV9" s="27" t="s">
        <v>275</v>
      </c>
    </row>
    <row r="10" spans="1:81" s="27" customFormat="1" ht="15" customHeight="1">
      <c r="A10" s="26"/>
      <c r="B10" s="51"/>
      <c r="F10" s="26"/>
      <c r="G10" s="27" t="s">
        <v>235</v>
      </c>
      <c r="H10" s="47" t="s">
        <v>290</v>
      </c>
      <c r="P10" s="27" t="s">
        <v>268</v>
      </c>
      <c r="S10" s="27" t="s">
        <v>278</v>
      </c>
      <c r="W10" s="27" t="s">
        <v>278</v>
      </c>
      <c r="X10" s="27" t="s">
        <v>279</v>
      </c>
      <c r="Z10" s="27" t="s">
        <v>280</v>
      </c>
      <c r="AH10" s="27" t="s">
        <v>281</v>
      </c>
      <c r="AO10" s="27" t="s">
        <v>282</v>
      </c>
      <c r="AZ10" s="47" t="s">
        <v>283</v>
      </c>
    </row>
    <row r="11" spans="1:81" s="27" customFormat="1" ht="15" customHeight="1">
      <c r="A11" s="26"/>
      <c r="B11" s="51"/>
      <c r="F11" s="26"/>
      <c r="G11" s="27" t="s">
        <v>254</v>
      </c>
      <c r="H11" s="47" t="s">
        <v>299</v>
      </c>
      <c r="P11" s="27" t="s">
        <v>277</v>
      </c>
      <c r="S11" s="27" t="s">
        <v>286</v>
      </c>
      <c r="W11" s="27" t="s">
        <v>286</v>
      </c>
      <c r="X11" s="27" t="s">
        <v>287</v>
      </c>
      <c r="Z11" s="27" t="s">
        <v>286</v>
      </c>
      <c r="AH11" s="27" t="s">
        <v>288</v>
      </c>
      <c r="AO11" s="27" t="s">
        <v>289</v>
      </c>
      <c r="AZ11" s="47" t="s">
        <v>290</v>
      </c>
    </row>
    <row r="12" spans="1:81" s="27" customFormat="1" ht="15" customHeight="1">
      <c r="A12" s="26"/>
      <c r="B12" s="51"/>
      <c r="F12" s="26"/>
      <c r="G12" s="27" t="s">
        <v>267</v>
      </c>
      <c r="H12" s="47" t="s">
        <v>299</v>
      </c>
      <c r="P12" s="27" t="s">
        <v>285</v>
      </c>
      <c r="X12" s="27" t="s">
        <v>292</v>
      </c>
      <c r="AH12" s="27" t="s">
        <v>293</v>
      </c>
      <c r="AO12" s="27" t="s">
        <v>294</v>
      </c>
      <c r="AZ12" s="47" t="s">
        <v>295</v>
      </c>
    </row>
    <row r="13" spans="1:81" s="27" customFormat="1" ht="15" customHeight="1">
      <c r="A13" s="26"/>
      <c r="B13" s="51"/>
      <c r="F13" s="26"/>
      <c r="G13" s="27" t="s">
        <v>276</v>
      </c>
      <c r="H13" s="47" t="s">
        <v>299</v>
      </c>
      <c r="X13" s="27" t="s">
        <v>297</v>
      </c>
      <c r="AH13" s="27" t="s">
        <v>298</v>
      </c>
      <c r="AZ13" s="47" t="s">
        <v>299</v>
      </c>
    </row>
    <row r="14" spans="1:81" s="27" customFormat="1" ht="15" customHeight="1">
      <c r="A14" s="26"/>
      <c r="B14" s="51"/>
      <c r="F14" s="26"/>
      <c r="G14" s="27" t="s">
        <v>284</v>
      </c>
      <c r="H14" s="47" t="s">
        <v>299</v>
      </c>
      <c r="X14" s="27" t="s">
        <v>301</v>
      </c>
      <c r="AH14" s="27" t="s">
        <v>302</v>
      </c>
      <c r="AZ14" s="27" t="s">
        <v>524</v>
      </c>
    </row>
    <row r="15" spans="1:81" s="27" customFormat="1" ht="15" customHeight="1">
      <c r="A15" s="26"/>
      <c r="B15" s="51"/>
      <c r="F15" s="26"/>
      <c r="G15" s="27" t="s">
        <v>291</v>
      </c>
      <c r="H15" s="47" t="s">
        <v>299</v>
      </c>
      <c r="X15" s="27" t="s">
        <v>304</v>
      </c>
      <c r="AH15" s="27" t="s">
        <v>305</v>
      </c>
    </row>
    <row r="16" spans="1:81" s="27" customFormat="1" ht="15" customHeight="1">
      <c r="A16" s="26"/>
      <c r="B16" s="51"/>
      <c r="F16" s="26"/>
      <c r="G16" s="27" t="s">
        <v>296</v>
      </c>
      <c r="H16" s="47" t="s">
        <v>299</v>
      </c>
      <c r="X16" s="27" t="s">
        <v>307</v>
      </c>
      <c r="AH16" s="27" t="s">
        <v>308</v>
      </c>
    </row>
    <row r="17" spans="1:34" s="27" customFormat="1" ht="15" customHeight="1">
      <c r="A17" s="26"/>
      <c r="B17" s="51"/>
      <c r="F17" s="26"/>
      <c r="G17" s="27" t="s">
        <v>300</v>
      </c>
      <c r="H17" s="47" t="s">
        <v>295</v>
      </c>
      <c r="X17" s="27" t="s">
        <v>310</v>
      </c>
      <c r="AH17" s="27" t="s">
        <v>311</v>
      </c>
    </row>
    <row r="18" spans="1:34" s="27" customFormat="1" ht="15" customHeight="1">
      <c r="A18" s="26"/>
      <c r="B18" s="51"/>
      <c r="F18" s="26"/>
      <c r="G18" s="27" t="s">
        <v>303</v>
      </c>
      <c r="H18" s="47" t="s">
        <v>299</v>
      </c>
      <c r="X18" s="27" t="s">
        <v>313</v>
      </c>
      <c r="AH18" s="27" t="s">
        <v>314</v>
      </c>
    </row>
    <row r="19" spans="1:34" s="27" customFormat="1" ht="15" customHeight="1">
      <c r="A19" s="26"/>
      <c r="B19" s="51"/>
      <c r="F19" s="26"/>
      <c r="G19" s="27" t="s">
        <v>306</v>
      </c>
      <c r="H19" s="47" t="s">
        <v>299</v>
      </c>
      <c r="X19" s="27" t="s">
        <v>316</v>
      </c>
      <c r="AH19" s="27" t="s">
        <v>317</v>
      </c>
    </row>
    <row r="20" spans="1:34" s="27" customFormat="1" ht="15" customHeight="1">
      <c r="A20" s="26"/>
      <c r="B20" s="51"/>
      <c r="F20" s="26"/>
      <c r="G20" s="27" t="s">
        <v>309</v>
      </c>
      <c r="H20" s="47" t="s">
        <v>295</v>
      </c>
      <c r="X20" s="27" t="s">
        <v>319</v>
      </c>
      <c r="AH20" s="27" t="s">
        <v>320</v>
      </c>
    </row>
    <row r="21" spans="1:34" s="27" customFormat="1" ht="15" customHeight="1">
      <c r="A21" s="26"/>
      <c r="B21" s="51"/>
      <c r="F21" s="26"/>
      <c r="G21" s="27" t="s">
        <v>312</v>
      </c>
      <c r="H21" s="47" t="s">
        <v>299</v>
      </c>
      <c r="X21" s="27" t="s">
        <v>322</v>
      </c>
      <c r="AH21" s="27" t="s">
        <v>323</v>
      </c>
    </row>
    <row r="22" spans="1:34" s="27" customFormat="1" ht="15" customHeight="1">
      <c r="A22" s="26"/>
      <c r="B22" s="51"/>
      <c r="F22" s="26"/>
      <c r="G22" s="27" t="s">
        <v>315</v>
      </c>
      <c r="H22" s="47" t="s">
        <v>299</v>
      </c>
      <c r="X22" s="27" t="s">
        <v>325</v>
      </c>
      <c r="AH22" s="27" t="s">
        <v>326</v>
      </c>
    </row>
    <row r="23" spans="1:34" s="27" customFormat="1" ht="15" customHeight="1">
      <c r="A23" s="26"/>
      <c r="B23" s="51"/>
      <c r="F23" s="26"/>
      <c r="G23" s="27" t="s">
        <v>318</v>
      </c>
      <c r="H23" s="47" t="s">
        <v>299</v>
      </c>
      <c r="AH23" s="27" t="s">
        <v>328</v>
      </c>
    </row>
    <row r="24" spans="1:34" s="27" customFormat="1" ht="15" customHeight="1">
      <c r="A24" s="26"/>
      <c r="B24" s="51"/>
      <c r="F24" s="26"/>
      <c r="G24" s="27" t="s">
        <v>321</v>
      </c>
      <c r="H24" s="47" t="s">
        <v>299</v>
      </c>
      <c r="AH24" s="27" t="s">
        <v>329</v>
      </c>
    </row>
    <row r="25" spans="1:34" s="27" customFormat="1" ht="15" customHeight="1">
      <c r="A25" s="26"/>
      <c r="B25" s="51"/>
      <c r="F25" s="26"/>
      <c r="G25" s="27" t="s">
        <v>324</v>
      </c>
      <c r="H25" s="47" t="s">
        <v>514</v>
      </c>
      <c r="AH25" s="27" t="s">
        <v>330</v>
      </c>
    </row>
    <row r="26" spans="1:34" s="27" customFormat="1" ht="15" customHeight="1">
      <c r="A26" s="26"/>
      <c r="B26" s="51"/>
      <c r="F26" s="26"/>
      <c r="G26" s="27" t="s">
        <v>327</v>
      </c>
      <c r="H26" s="47" t="s">
        <v>514</v>
      </c>
      <c r="AH26" s="27" t="s">
        <v>331</v>
      </c>
    </row>
    <row r="27" spans="1:34" s="20" customFormat="1" ht="15" customHeight="1">
      <c r="A27" s="22"/>
      <c r="B27" s="49"/>
      <c r="F27" s="22"/>
      <c r="G27" s="27" t="s">
        <v>286</v>
      </c>
      <c r="H27" s="47" t="s">
        <v>299</v>
      </c>
      <c r="AH27" s="20" t="s">
        <v>332</v>
      </c>
    </row>
    <row r="28" spans="1:34" s="20" customFormat="1" ht="15" customHeight="1">
      <c r="A28" s="22"/>
      <c r="B28" s="49"/>
      <c r="F28" s="22"/>
      <c r="AH28" s="20" t="s">
        <v>333</v>
      </c>
    </row>
    <row r="29" spans="1:34" s="20" customFormat="1" ht="15" customHeight="1">
      <c r="A29" s="22"/>
      <c r="B29" s="49"/>
      <c r="F29" s="22"/>
      <c r="H29" s="47" t="s">
        <v>283</v>
      </c>
      <c r="AH29" s="20" t="s">
        <v>334</v>
      </c>
    </row>
    <row r="30" spans="1:34" s="20" customFormat="1" ht="15" customHeight="1">
      <c r="A30" s="22"/>
      <c r="B30" s="49"/>
      <c r="F30" s="22"/>
      <c r="H30" s="47" t="s">
        <v>265</v>
      </c>
      <c r="AH30" s="20" t="s">
        <v>335</v>
      </c>
    </row>
    <row r="31" spans="1:34" s="20" customFormat="1" ht="15" customHeight="1">
      <c r="A31" s="22"/>
      <c r="B31" s="49"/>
      <c r="F31" s="22"/>
      <c r="H31" s="47" t="s">
        <v>210</v>
      </c>
      <c r="AH31" s="20" t="s">
        <v>336</v>
      </c>
    </row>
    <row r="32" spans="1:34" s="20" customFormat="1" ht="15" customHeight="1">
      <c r="A32" s="22"/>
      <c r="B32" s="49"/>
      <c r="F32" s="22"/>
      <c r="H32" s="47" t="s">
        <v>232</v>
      </c>
      <c r="AH32" s="20" t="s">
        <v>337</v>
      </c>
    </row>
    <row r="33" spans="1:34" s="20" customFormat="1" ht="15" customHeight="1">
      <c r="A33" s="22"/>
      <c r="B33" s="49"/>
      <c r="F33" s="22"/>
      <c r="AH33" s="20" t="s">
        <v>338</v>
      </c>
    </row>
    <row r="34" spans="1:34" s="20" customFormat="1" ht="15" customHeight="1">
      <c r="A34" s="22"/>
      <c r="B34" s="49"/>
      <c r="F34" s="22"/>
      <c r="AH34" s="20" t="s">
        <v>339</v>
      </c>
    </row>
    <row r="35" spans="1:34" s="20" customFormat="1" ht="15" customHeight="1">
      <c r="A35" s="22"/>
      <c r="B35" s="49"/>
      <c r="F35" s="22"/>
      <c r="AH35" s="20" t="s">
        <v>340</v>
      </c>
    </row>
    <row r="36" spans="1:34" s="20" customFormat="1" ht="15" customHeight="1">
      <c r="A36" s="22"/>
      <c r="B36" s="49"/>
      <c r="F36" s="22"/>
      <c r="AH36" s="20" t="s">
        <v>341</v>
      </c>
    </row>
    <row r="37" spans="1:34" s="20" customFormat="1" ht="15" customHeight="1">
      <c r="A37" s="22"/>
      <c r="B37" s="49"/>
      <c r="F37" s="22"/>
      <c r="AH37" s="20" t="s">
        <v>342</v>
      </c>
    </row>
    <row r="38" spans="1:34" s="20" customFormat="1" ht="15" customHeight="1">
      <c r="A38" s="22"/>
      <c r="B38" s="49"/>
      <c r="F38" s="22"/>
      <c r="AH38" s="20" t="s">
        <v>343</v>
      </c>
    </row>
    <row r="39" spans="1:34" s="20" customFormat="1" ht="15" customHeight="1">
      <c r="A39" s="22"/>
      <c r="B39" s="49"/>
      <c r="F39" s="22"/>
      <c r="AH39" s="20" t="s">
        <v>344</v>
      </c>
    </row>
    <row r="40" spans="1:34" s="20" customFormat="1" ht="15" customHeight="1">
      <c r="A40" s="22"/>
      <c r="B40" s="49"/>
      <c r="F40" s="22"/>
      <c r="AH40" s="20" t="s">
        <v>345</v>
      </c>
    </row>
    <row r="41" spans="1:34" s="20" customFormat="1" ht="15" customHeight="1">
      <c r="A41" s="22"/>
      <c r="B41" s="49"/>
      <c r="F41" s="22"/>
      <c r="AH41" s="20" t="s">
        <v>346</v>
      </c>
    </row>
    <row r="42" spans="1:34" s="20" customFormat="1" ht="15" customHeight="1">
      <c r="A42" s="22"/>
      <c r="B42" s="49"/>
      <c r="F42" s="22"/>
      <c r="AH42" s="20" t="s">
        <v>347</v>
      </c>
    </row>
    <row r="43" spans="1:34" s="20" customFormat="1" ht="15" customHeight="1">
      <c r="A43" s="22"/>
      <c r="B43" s="49"/>
      <c r="F43" s="22"/>
      <c r="AH43" s="20" t="s">
        <v>348</v>
      </c>
    </row>
    <row r="44" spans="1:34" s="20" customFormat="1" ht="15" customHeight="1">
      <c r="A44" s="22"/>
      <c r="B44" s="49"/>
      <c r="F44" s="22"/>
      <c r="AH44" s="20" t="s">
        <v>349</v>
      </c>
    </row>
    <row r="45" spans="1:34" s="20" customFormat="1" ht="15" customHeight="1">
      <c r="A45" s="22"/>
      <c r="B45" s="49"/>
      <c r="F45" s="22"/>
      <c r="AH45" s="20" t="s">
        <v>350</v>
      </c>
    </row>
    <row r="46" spans="1:34" s="20" customFormat="1" ht="15" customHeight="1">
      <c r="A46" s="22"/>
      <c r="B46" s="49"/>
      <c r="F46" s="22"/>
      <c r="AH46" s="20" t="s">
        <v>351</v>
      </c>
    </row>
    <row r="47" spans="1:34" s="20" customFormat="1" ht="15" customHeight="1">
      <c r="A47" s="22"/>
      <c r="B47" s="49"/>
      <c r="F47" s="22"/>
      <c r="AH47" s="20" t="s">
        <v>352</v>
      </c>
    </row>
    <row r="48" spans="1:34" s="20" customFormat="1" ht="15" customHeight="1">
      <c r="A48" s="22"/>
      <c r="B48" s="49"/>
      <c r="F48" s="22"/>
      <c r="AH48" s="20" t="s">
        <v>353</v>
      </c>
    </row>
    <row r="49" spans="1:34" s="20" customFormat="1" ht="15" customHeight="1">
      <c r="A49" s="22"/>
      <c r="B49" s="49"/>
      <c r="F49" s="22"/>
      <c r="AH49" s="20" t="s">
        <v>354</v>
      </c>
    </row>
    <row r="50" spans="1:34" s="20" customFormat="1" ht="15" customHeight="1">
      <c r="A50" s="22"/>
      <c r="B50" s="49"/>
      <c r="F50" s="22"/>
      <c r="AH50" s="20" t="s">
        <v>355</v>
      </c>
    </row>
    <row r="51" spans="1:34" s="20" customFormat="1" ht="15" customHeight="1">
      <c r="A51" s="22"/>
      <c r="B51" s="49"/>
      <c r="F51" s="22"/>
      <c r="AH51" s="20" t="s">
        <v>356</v>
      </c>
    </row>
    <row r="52" spans="1:34" s="20" customFormat="1" ht="15" customHeight="1">
      <c r="A52" s="22"/>
      <c r="B52" s="49"/>
      <c r="F52" s="22"/>
      <c r="AH52" s="20" t="s">
        <v>357</v>
      </c>
    </row>
    <row r="53" spans="1:34" s="20" customFormat="1" ht="15" customHeight="1">
      <c r="A53" s="22"/>
      <c r="B53" s="49"/>
      <c r="F53" s="22"/>
      <c r="AH53" s="20" t="s">
        <v>358</v>
      </c>
    </row>
    <row r="54" spans="1:34" s="20" customFormat="1" ht="15" customHeight="1">
      <c r="A54" s="22"/>
      <c r="B54" s="49"/>
      <c r="F54" s="22"/>
      <c r="AH54" s="20" t="s">
        <v>359</v>
      </c>
    </row>
    <row r="55" spans="1:34" s="20" customFormat="1" ht="15" customHeight="1">
      <c r="A55" s="22"/>
      <c r="B55" s="49"/>
      <c r="F55" s="22"/>
      <c r="AH55" s="20" t="s">
        <v>360</v>
      </c>
    </row>
    <row r="56" spans="1:34" s="20" customFormat="1" ht="15" customHeight="1">
      <c r="A56" s="22"/>
      <c r="B56" s="49"/>
      <c r="F56" s="22"/>
      <c r="AH56" s="20" t="s">
        <v>361</v>
      </c>
    </row>
    <row r="57" spans="1:34" s="20" customFormat="1" ht="15" customHeight="1">
      <c r="A57" s="22"/>
      <c r="B57" s="49"/>
      <c r="F57" s="22"/>
      <c r="AH57" s="20" t="s">
        <v>362</v>
      </c>
    </row>
    <row r="58" spans="1:34" s="20" customFormat="1" ht="15" customHeight="1">
      <c r="A58" s="22"/>
      <c r="B58" s="49"/>
      <c r="F58" s="22"/>
      <c r="AH58" s="20" t="s">
        <v>363</v>
      </c>
    </row>
    <row r="59" spans="1:34" s="20" customFormat="1" ht="15" customHeight="1">
      <c r="A59" s="22"/>
      <c r="B59" s="49"/>
      <c r="F59" s="22"/>
      <c r="AH59" s="20" t="s">
        <v>364</v>
      </c>
    </row>
    <row r="60" spans="1:34" s="20" customFormat="1" ht="15" customHeight="1">
      <c r="A60" s="22"/>
      <c r="B60" s="49"/>
      <c r="F60" s="22"/>
      <c r="AH60" s="20" t="s">
        <v>365</v>
      </c>
    </row>
    <row r="61" spans="1:34" s="20" customFormat="1" ht="15" customHeight="1">
      <c r="A61" s="22"/>
      <c r="B61" s="49"/>
      <c r="F61" s="22"/>
      <c r="AH61" s="20" t="s">
        <v>361</v>
      </c>
    </row>
  </sheetData>
  <dataValidations disablePrompts="1" count="4">
    <dataValidation type="list" allowBlank="1" showInputMessage="1" showErrorMessage="1" sqref="AI11:AI61" xr:uid="{00000000-0002-0000-0A00-000000000000}">
      <formula1>$F$1:$F$1</formula1>
    </dataValidation>
    <dataValidation type="list" allowBlank="1" showInputMessage="1" showErrorMessage="1" sqref="AB11:AB61" xr:uid="{00000000-0002-0000-0A00-000001000000}">
      <formula1>$E$1:$E$158</formula1>
    </dataValidation>
    <dataValidation type="date" operator="lessThan" allowBlank="1" showInputMessage="1" showErrorMessage="1" errorTitle="Неверный формат данных" error="Введите дату и время в формате: ДД.ММ.ГГГГ ч:мм" sqref="B1:B61" xr:uid="{00000000-0002-0000-0A00-000002000000}">
      <formula1>NOW()</formula1>
    </dataValidation>
    <dataValidation type="list" allowBlank="1" showInputMessage="1" showErrorMessage="1" sqref="AD11:AD61 M11:M61" xr:uid="{00000000-0002-0000-0A00-000003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D25"/>
  <sheetViews>
    <sheetView workbookViewId="0">
      <selection activeCell="A5" sqref="A5"/>
    </sheetView>
  </sheetViews>
  <sheetFormatPr defaultRowHeight="15"/>
  <cols>
    <col min="1" max="1" width="2.85546875" customWidth="1"/>
    <col min="2" max="2" width="120.85546875" bestFit="1" customWidth="1"/>
    <col min="4" max="4" width="10.140625" bestFit="1" customWidth="1"/>
  </cols>
  <sheetData>
    <row r="1" spans="1:4">
      <c r="B1" s="18" t="s">
        <v>4722</v>
      </c>
      <c r="C1" t="s">
        <v>4721</v>
      </c>
      <c r="D1" s="16">
        <v>44631</v>
      </c>
    </row>
    <row r="2" spans="1:4">
      <c r="B2" s="18"/>
    </row>
    <row r="3" spans="1:4">
      <c r="B3" s="164" t="s">
        <v>4720</v>
      </c>
    </row>
    <row r="4" spans="1:4">
      <c r="A4" s="160">
        <v>1</v>
      </c>
      <c r="B4" s="162" t="s">
        <v>4719</v>
      </c>
    </row>
    <row r="5" spans="1:4">
      <c r="A5" s="160">
        <v>2</v>
      </c>
      <c r="B5" s="162" t="s">
        <v>4718</v>
      </c>
    </row>
    <row r="6" spans="1:4">
      <c r="A6" s="160">
        <v>3</v>
      </c>
      <c r="B6" s="163" t="s">
        <v>4717</v>
      </c>
    </row>
    <row r="7" spans="1:4">
      <c r="A7" s="160"/>
    </row>
    <row r="8" spans="1:4">
      <c r="A8" s="160"/>
      <c r="B8" s="164" t="s">
        <v>4716</v>
      </c>
    </row>
    <row r="9" spans="1:4">
      <c r="A9" s="160">
        <v>1</v>
      </c>
      <c r="B9" s="162" t="s">
        <v>4715</v>
      </c>
    </row>
    <row r="10" spans="1:4">
      <c r="A10" s="160">
        <v>2</v>
      </c>
      <c r="B10" s="162" t="s">
        <v>4714</v>
      </c>
    </row>
    <row r="11" spans="1:4">
      <c r="A11" s="160">
        <v>3</v>
      </c>
      <c r="B11" s="169" t="s">
        <v>4713</v>
      </c>
    </row>
    <row r="12" spans="1:4">
      <c r="A12" s="160">
        <v>4</v>
      </c>
      <c r="B12" s="168" t="s">
        <v>4712</v>
      </c>
    </row>
    <row r="13" spans="1:4">
      <c r="A13" s="160"/>
      <c r="B13" s="162"/>
    </row>
    <row r="14" spans="1:4">
      <c r="A14" s="160"/>
      <c r="B14" s="164" t="s">
        <v>4711</v>
      </c>
    </row>
    <row r="15" spans="1:4">
      <c r="A15" s="167"/>
      <c r="B15" t="s">
        <v>4710</v>
      </c>
    </row>
    <row r="16" spans="1:4">
      <c r="A16" s="166"/>
      <c r="B16" t="s">
        <v>4709</v>
      </c>
    </row>
    <row r="17" spans="1:2">
      <c r="A17" s="165"/>
      <c r="B17" t="s">
        <v>4708</v>
      </c>
    </row>
    <row r="18" spans="1:2">
      <c r="A18" s="160"/>
    </row>
    <row r="19" spans="1:2">
      <c r="A19" s="160"/>
      <c r="B19" s="164" t="s">
        <v>4707</v>
      </c>
    </row>
    <row r="20" spans="1:2">
      <c r="A20" s="160"/>
      <c r="B20" t="s">
        <v>4706</v>
      </c>
    </row>
    <row r="21" spans="1:2">
      <c r="A21" s="160"/>
    </row>
    <row r="22" spans="1:2">
      <c r="A22" s="160"/>
      <c r="B22" s="163"/>
    </row>
    <row r="23" spans="1:2">
      <c r="A23" s="160"/>
      <c r="B23" s="162" t="s">
        <v>4705</v>
      </c>
    </row>
    <row r="24" spans="1:2">
      <c r="A24" s="160"/>
      <c r="B24" s="161" t="s">
        <v>4704</v>
      </c>
    </row>
    <row r="25" spans="1:2">
      <c r="A25" s="160"/>
      <c r="B25" s="159" t="s">
        <v>4703</v>
      </c>
    </row>
  </sheetData>
  <hyperlinks>
    <hyperlink ref="B25" r:id="rId1" xr:uid="{00000000-0004-0000-0100-000000000000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5">
    <tabColor rgb="FF00B0F0"/>
  </sheetPr>
  <dimension ref="A1:AP5"/>
  <sheetViews>
    <sheetView workbookViewId="0">
      <pane xSplit="1" ySplit="4" topLeftCell="B5" activePane="bottomRight" state="frozen"/>
      <selection activeCell="A5" sqref="A5"/>
      <selection pane="topRight" activeCell="A5" sqref="A5"/>
      <selection pane="bottomLeft" activeCell="A5" sqref="A5"/>
      <selection pane="bottomRight" activeCell="A5" sqref="A5"/>
    </sheetView>
  </sheetViews>
  <sheetFormatPr defaultRowHeight="15"/>
  <cols>
    <col min="1" max="1" width="17.28515625" customWidth="1"/>
    <col min="2" max="2" width="18.42578125" customWidth="1"/>
    <col min="3" max="3" width="20.5703125" customWidth="1"/>
    <col min="4" max="4" width="18.85546875" customWidth="1"/>
    <col min="5" max="5" width="20.5703125" customWidth="1"/>
    <col min="6" max="6" width="17" customWidth="1"/>
    <col min="7" max="7" width="18.7109375" customWidth="1"/>
    <col min="8" max="8" width="13.85546875" customWidth="1"/>
    <col min="9" max="9" width="9" bestFit="1" customWidth="1"/>
    <col min="10" max="10" width="10.7109375" customWidth="1"/>
    <col min="11" max="11" width="9.5703125" customWidth="1"/>
    <col min="12" max="12" width="14" customWidth="1"/>
    <col min="13" max="13" width="11.140625" customWidth="1"/>
    <col min="14" max="14" width="14.140625" customWidth="1"/>
    <col min="15" max="15" width="19.28515625" customWidth="1"/>
    <col min="16" max="16" width="23.140625" customWidth="1"/>
    <col min="17" max="17" width="14.5703125" customWidth="1"/>
    <col min="18" max="18" width="10.85546875" customWidth="1"/>
    <col min="19" max="19" width="8.7109375" customWidth="1"/>
    <col min="20" max="20" width="8.42578125" bestFit="1" customWidth="1"/>
    <col min="21" max="21" width="26.28515625" customWidth="1"/>
    <col min="22" max="22" width="14.7109375" customWidth="1"/>
    <col min="23" max="23" width="19.42578125" customWidth="1"/>
    <col min="24" max="24" width="17.85546875" customWidth="1"/>
    <col min="25" max="25" width="10.7109375" bestFit="1" customWidth="1"/>
    <col min="26" max="26" width="9.7109375" customWidth="1"/>
    <col min="27" max="27" width="9.85546875" customWidth="1"/>
    <col min="28" max="28" width="15" customWidth="1"/>
    <col min="29" max="29" width="17.5703125" customWidth="1"/>
    <col min="30" max="30" width="18.85546875" customWidth="1"/>
    <col min="31" max="31" width="12" customWidth="1"/>
    <col min="32" max="32" width="14.42578125" customWidth="1"/>
    <col min="33" max="33" width="14.85546875" customWidth="1"/>
    <col min="34" max="34" width="17.42578125" customWidth="1"/>
    <col min="35" max="35" width="14.85546875" customWidth="1"/>
    <col min="36" max="36" width="13.5703125" customWidth="1"/>
    <col min="37" max="37" width="16.7109375" customWidth="1"/>
    <col min="38" max="38" width="17.42578125" customWidth="1"/>
    <col min="39" max="39" width="18.140625" customWidth="1"/>
    <col min="40" max="40" width="13.28515625" customWidth="1"/>
    <col min="41" max="41" width="14.140625" customWidth="1"/>
    <col min="42" max="42" width="20.5703125" customWidth="1"/>
  </cols>
  <sheetData>
    <row r="1" spans="1:42" ht="18.75">
      <c r="A1" s="189" t="s">
        <v>53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189"/>
    </row>
    <row r="2" spans="1:42" ht="19.5" thickBot="1">
      <c r="A2" s="19"/>
      <c r="B2" s="67"/>
      <c r="C2" s="67"/>
      <c r="D2" s="68"/>
      <c r="E2" s="19"/>
      <c r="F2" s="17"/>
      <c r="G2" s="17"/>
      <c r="H2" s="19"/>
      <c r="I2" s="17"/>
      <c r="J2" s="17"/>
      <c r="K2" s="17"/>
      <c r="L2" s="69"/>
      <c r="M2" s="17"/>
      <c r="N2" s="17"/>
      <c r="O2" s="68"/>
      <c r="P2" s="17"/>
      <c r="Q2" s="17"/>
      <c r="R2" s="17"/>
      <c r="S2" s="17"/>
      <c r="T2" s="17"/>
      <c r="U2" s="70" t="s">
        <v>72</v>
      </c>
      <c r="V2" s="68"/>
      <c r="W2" s="68"/>
      <c r="X2" s="17"/>
      <c r="Y2" s="17"/>
      <c r="Z2" s="17"/>
      <c r="AA2" s="17"/>
      <c r="AB2" s="17"/>
      <c r="AC2" s="69"/>
      <c r="AD2" s="17"/>
      <c r="AE2" s="19"/>
      <c r="AF2" s="17"/>
      <c r="AG2" s="69"/>
      <c r="AH2" s="69"/>
      <c r="AI2" s="19"/>
      <c r="AJ2" s="69"/>
      <c r="AK2" s="67"/>
      <c r="AL2" s="68"/>
      <c r="AM2" s="17"/>
      <c r="AN2" s="69"/>
      <c r="AO2" s="69"/>
      <c r="AP2" s="19"/>
    </row>
    <row r="3" spans="1:42">
      <c r="A3" s="190" t="s">
        <v>15</v>
      </c>
      <c r="B3" s="191"/>
      <c r="C3" s="191"/>
      <c r="D3" s="191"/>
      <c r="E3" s="191"/>
      <c r="F3" s="191"/>
      <c r="G3" s="191"/>
      <c r="H3" s="191"/>
      <c r="I3" s="192" t="s">
        <v>16</v>
      </c>
      <c r="J3" s="193"/>
      <c r="K3" s="193"/>
      <c r="L3" s="193"/>
      <c r="M3" s="193"/>
      <c r="N3" s="194"/>
      <c r="O3" s="195" t="s">
        <v>63</v>
      </c>
      <c r="P3" s="196"/>
      <c r="Q3" s="196"/>
      <c r="R3" s="196"/>
      <c r="S3" s="196"/>
      <c r="T3" s="197"/>
      <c r="U3" s="198" t="s">
        <v>17</v>
      </c>
      <c r="V3" s="198"/>
      <c r="W3" s="198"/>
      <c r="X3" s="198"/>
      <c r="Y3" s="198"/>
      <c r="Z3" s="198"/>
      <c r="AA3" s="198"/>
      <c r="AB3" s="198"/>
      <c r="AC3" s="198"/>
      <c r="AD3" s="199" t="s">
        <v>18</v>
      </c>
      <c r="AE3" s="200"/>
      <c r="AF3" s="200"/>
      <c r="AG3" s="200"/>
      <c r="AH3" s="200"/>
      <c r="AI3" s="79"/>
      <c r="AJ3" s="48"/>
      <c r="AK3" s="201" t="s">
        <v>19</v>
      </c>
      <c r="AL3" s="202"/>
      <c r="AM3" s="203"/>
      <c r="AN3" s="204" t="s">
        <v>20</v>
      </c>
      <c r="AO3" s="205"/>
      <c r="AP3" s="206"/>
    </row>
    <row r="4" spans="1:42" ht="90">
      <c r="A4" s="2" t="s">
        <v>11</v>
      </c>
      <c r="B4" s="3" t="s">
        <v>54</v>
      </c>
      <c r="C4" s="3" t="s">
        <v>55</v>
      </c>
      <c r="D4" s="4" t="s">
        <v>0</v>
      </c>
      <c r="E4" s="5" t="s">
        <v>31</v>
      </c>
      <c r="F4" s="6" t="s">
        <v>22</v>
      </c>
      <c r="G4" s="2" t="s">
        <v>14</v>
      </c>
      <c r="H4" s="6" t="s">
        <v>23</v>
      </c>
      <c r="I4" s="5" t="s">
        <v>24</v>
      </c>
      <c r="J4" s="5" t="s">
        <v>25</v>
      </c>
      <c r="K4" s="6" t="s">
        <v>26</v>
      </c>
      <c r="L4" s="7" t="s">
        <v>56</v>
      </c>
      <c r="M4" s="5" t="s">
        <v>61</v>
      </c>
      <c r="N4" s="8" t="s">
        <v>66</v>
      </c>
      <c r="O4" s="9" t="s">
        <v>68</v>
      </c>
      <c r="P4" s="10" t="s">
        <v>69</v>
      </c>
      <c r="Q4" s="10" t="s">
        <v>62</v>
      </c>
      <c r="R4" s="10" t="s">
        <v>12</v>
      </c>
      <c r="S4" s="2" t="s">
        <v>13</v>
      </c>
      <c r="T4" s="2" t="s">
        <v>64</v>
      </c>
      <c r="U4" s="6" t="s">
        <v>73</v>
      </c>
      <c r="V4" s="9" t="s">
        <v>21</v>
      </c>
      <c r="W4" s="9" t="s">
        <v>70</v>
      </c>
      <c r="X4" s="10" t="s">
        <v>71</v>
      </c>
      <c r="Y4" s="10" t="s">
        <v>62</v>
      </c>
      <c r="Z4" s="10" t="s">
        <v>12</v>
      </c>
      <c r="AA4" s="10" t="s">
        <v>13</v>
      </c>
      <c r="AB4" s="2" t="s">
        <v>32</v>
      </c>
      <c r="AC4" s="2" t="s">
        <v>27</v>
      </c>
      <c r="AD4" s="5" t="s">
        <v>33</v>
      </c>
      <c r="AE4" s="5" t="s">
        <v>28</v>
      </c>
      <c r="AF4" s="2" t="s">
        <v>10</v>
      </c>
      <c r="AG4" s="5" t="s">
        <v>57</v>
      </c>
      <c r="AH4" s="2" t="s">
        <v>58</v>
      </c>
      <c r="AI4" s="2" t="s">
        <v>67</v>
      </c>
      <c r="AJ4" s="2" t="s">
        <v>65</v>
      </c>
      <c r="AK4" s="11" t="s">
        <v>74</v>
      </c>
      <c r="AL4" s="12" t="s">
        <v>29</v>
      </c>
      <c r="AM4" s="8" t="s">
        <v>34</v>
      </c>
      <c r="AN4" s="6" t="s">
        <v>59</v>
      </c>
      <c r="AO4" s="6" t="s">
        <v>60</v>
      </c>
      <c r="AP4" s="2" t="s">
        <v>30</v>
      </c>
    </row>
    <row r="5" spans="1:42">
      <c r="A5" t="str">
        <f>IF(ЭИ!A5="","",ЭИ!A5)</f>
        <v>03-17-П-9001</v>
      </c>
      <c r="B5" s="14">
        <f>IF(ЭИ!B5="","",ЭИ!B5)</f>
        <v>44349.479166666664</v>
      </c>
      <c r="C5" s="14">
        <f>IF(ЭИ!B5="","",ЭИ!B5)</f>
        <v>44349.479166666664</v>
      </c>
      <c r="D5" s="15">
        <f>IF(ЭИ!D5="",IFERROR(VLOOKUP(E5,ИНН!$B$2:$C$1494,2,FALSE),""),ЭИ!D5)</f>
        <v>5944262062</v>
      </c>
      <c r="E5" t="str">
        <f>IF(ЭИ!E5="","",ЭИ!E5)</f>
        <v>ГБУЗ ПК ПККИБ</v>
      </c>
      <c r="F5" t="str">
        <f>IF(ЭИ!G5="","",ЭИ!G5)</f>
        <v>Горбунова ЛН</v>
      </c>
      <c r="G5" t="str">
        <f>IF(ЭИ!I5="","",ЭИ!I5)</f>
        <v>2345678</v>
      </c>
      <c r="H5" t="str">
        <f>IF(ЭИ!C5="","",ЭИ!C5)</f>
        <v>Бурнышева М.М.</v>
      </c>
      <c r="I5" t="str">
        <f>IF(ЭИ!K5="","",ЭИ!K5)</f>
        <v>Примеров</v>
      </c>
      <c r="J5" t="str">
        <f>IF(ЭИ!L5="","",ЭИ!L5)</f>
        <v>Пример</v>
      </c>
      <c r="K5" t="str">
        <f>IF(ЭИ!M5="","",ЭИ!M5)</f>
        <v>Примерович</v>
      </c>
      <c r="L5" s="16">
        <f>IF(ЭИ!O5="","",ЭИ!O5)</f>
        <v>43129</v>
      </c>
      <c r="M5" s="19" t="str">
        <f>IF(ЭИ!N5="","",ЭИ!N5)</f>
        <v>Мужской</v>
      </c>
      <c r="N5" t="str">
        <f>IF(ЭИ!V5="","",ЭИ!V5)</f>
        <v/>
      </c>
      <c r="O5">
        <f>IF(P5="","",IFERROR(VLOOKUP(P5,спр!$Q$7:$R$58,2,FALSE),""))</f>
        <v>57630000</v>
      </c>
      <c r="P5" t="str">
        <f>IF(ЭИ!Q5="","",ЭИ!Q5)</f>
        <v>Кунгурский</v>
      </c>
      <c r="Q5" t="str">
        <f>IF(ЭИ!R5="","",ЭИ!R5)</f>
        <v>Поповка</v>
      </c>
      <c r="R5" t="str">
        <f>IF(ЭИ!S5="","",ЭИ!S5)</f>
        <v>Куфонина</v>
      </c>
      <c r="S5" t="str">
        <f>IF(ЭИ!T5="","",ЭИ!T5)</f>
        <v>17</v>
      </c>
      <c r="T5">
        <f>IF(ЭИ!U5="","",ЭИ!U5)</f>
        <v>9</v>
      </c>
      <c r="U5" t="str">
        <f>IF(I5="","",IF(ЭИ!Y5="","Безработный",ЭИ!Y5))</f>
        <v>МАДОУ "ЦРР - Детский Сад № 11"</v>
      </c>
      <c r="V5">
        <f>IF(ЭИ!Z5="","",ЭИ!Z5)</f>
        <v>5917102732</v>
      </c>
      <c r="W5">
        <f>IF(X5="","",IFERROR(VLOOKUP(X5,спр!$Q$7:$R$58,2,FALSE),""))</f>
        <v>57722000</v>
      </c>
      <c r="X5" t="str">
        <f>IF(ЭИ!AA5="","",ЭИ!AA5)</f>
        <v>Кунгур</v>
      </c>
      <c r="Y5" t="str">
        <f>IF(ЭИ!AB5="","",ЭИ!AB5)</f>
        <v>Кунгур</v>
      </c>
      <c r="Z5" t="str">
        <f>IF(ЭИ!AC5="","",ЭИ!AC5)</f>
        <v>Шоссейная</v>
      </c>
      <c r="AA5" t="str">
        <f>IF(ЭИ!AD5="","",ЭИ!AD5)</f>
        <v>48</v>
      </c>
      <c r="AB5" s="19" t="str">
        <f>IF(ЭИ!X5="","",VLOOKUP(ЭИ!X5,СОЦ,3,FALSE))</f>
        <v>Организованные дети</v>
      </c>
      <c r="AC5" s="16" t="str">
        <f>IF(ЭИ!AF5="","",ЭИ!AF5)</f>
        <v/>
      </c>
      <c r="AD5" s="19" t="str">
        <f>IF(ЭИ!J5="","",IF(ЭИ!J5="первичное","Предварительный","Окончательный"))</f>
        <v>Предварительный</v>
      </c>
      <c r="AE5" t="str">
        <f>IF(ЭИ!AG5="","",IF(ЭИ!AI5="",ЭИ!AG5,ЭИ!AI5))</f>
        <v>W57</v>
      </c>
      <c r="AF5" t="str">
        <f>IF(ЭИ!AK5="","",ЭИ!AK5)</f>
        <v/>
      </c>
      <c r="AG5" s="16">
        <f>IF(ЭИ!AH5="","",ЭИ!AH5)</f>
        <v>44347</v>
      </c>
      <c r="AH5" s="16">
        <f>IF(ЭИ!AJ5="","",ЭИ!AJ5)</f>
        <v>44347</v>
      </c>
      <c r="AI5" s="19" t="str">
        <f>IF(AE5="U07.1","Да",IF(ЭИ!AW5="","","Да"))</f>
        <v>Да</v>
      </c>
      <c r="AJ5" s="16" t="str">
        <f>IF(ЭИ!AI5="неинфекционное заболевание",ЭИ!AJ5,"")</f>
        <v/>
      </c>
      <c r="AK5" s="14" t="str">
        <f>IF(ЭИ!AP5="","",ЭИ!AP5)</f>
        <v/>
      </c>
      <c r="AL5" s="15" t="str">
        <f>IF(ЭИ!AQ5="",IFERROR(VLOOKUP(AM5,ИНН!$B$2:$C$1494,2,FALSE),""),ЭИ!AQ5)</f>
        <v/>
      </c>
      <c r="AM5" s="13" t="str">
        <f>IF(ЭИ!AR5="","",ЭИ!AR5)</f>
        <v/>
      </c>
      <c r="AN5" s="16">
        <f>IF(ЭИ!AM5="","",ЭИ!AM5)</f>
        <v>44371</v>
      </c>
      <c r="AO5" s="16">
        <f>IF(ЭИ!AN5="","",ЭИ!AN5)</f>
        <v>44371</v>
      </c>
      <c r="AP5" t="str">
        <f>IF(ЭИ!BO5="","",ЭИ!BO5)&amp;IF(ЭИ!BN5="",""," – "&amp;TEXT(ЭИ!BN5,"ДД.ММ.ГГГГ"))</f>
        <v>Энцевир нео (V1) – 13.03.2021</v>
      </c>
    </row>
  </sheetData>
  <mergeCells count="8">
    <mergeCell ref="A1:AP1"/>
    <mergeCell ref="A3:H3"/>
    <mergeCell ref="I3:N3"/>
    <mergeCell ref="O3:T3"/>
    <mergeCell ref="U3:AC3"/>
    <mergeCell ref="AD3:AH3"/>
    <mergeCell ref="AK3:AM3"/>
    <mergeCell ref="AN3:AP3"/>
  </mergeCells>
  <dataValidations count="1">
    <dataValidation type="date" operator="lessThan" allowBlank="1" showInputMessage="1" showErrorMessage="1" errorTitle="Неверный формат данных" error="Введите дату и время в формате: ДД.ММ.ГГГГ ч:мм" sqref="B1:B3" xr:uid="{00000000-0002-0000-0200-000000000000}">
      <formula1>NOW()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3">
    <tabColor rgb="FF00B050"/>
  </sheetPr>
  <dimension ref="A1:CD2"/>
  <sheetViews>
    <sheetView showGridLines="0" zoomScale="70" zoomScaleNormal="70" zoomScaleSheetLayoutView="100" workbookViewId="0">
      <pane xSplit="3" ySplit="1" topLeftCell="D2" activePane="bottomRight" state="frozen"/>
      <selection activeCell="A5" sqref="A5"/>
      <selection pane="topRight" activeCell="A5" sqref="A5"/>
      <selection pane="bottomLeft" activeCell="A5" sqref="A5"/>
      <selection pane="bottomRight" activeCell="A5" sqref="A5"/>
    </sheetView>
  </sheetViews>
  <sheetFormatPr defaultColWidth="9.140625" defaultRowHeight="15.75"/>
  <cols>
    <col min="1" max="1" width="14.7109375" style="112" customWidth="1"/>
    <col min="2" max="2" width="14.5703125" style="112" customWidth="1"/>
    <col min="3" max="3" width="19.140625" style="113" customWidth="1"/>
    <col min="4" max="4" width="48.85546875" style="113" customWidth="1"/>
    <col min="5" max="5" width="10.85546875" style="113" customWidth="1"/>
    <col min="6" max="6" width="17.5703125" style="113" customWidth="1"/>
    <col min="7" max="7" width="21" style="113" customWidth="1"/>
    <col min="8" max="8" width="29" style="113" customWidth="1"/>
    <col min="9" max="9" width="34.7109375" style="113" customWidth="1"/>
    <col min="10" max="10" width="30.7109375" style="113" customWidth="1"/>
    <col min="11" max="11" width="48.140625" style="114" customWidth="1"/>
    <col min="12" max="12" width="25.140625" style="114" customWidth="1"/>
    <col min="13" max="13" width="29.42578125" style="113" customWidth="1"/>
    <col min="14" max="14" width="26.140625" style="114" customWidth="1"/>
    <col min="15" max="15" width="17.140625" style="113" customWidth="1"/>
    <col min="16" max="16" width="20.42578125" style="112" customWidth="1"/>
    <col min="17" max="17" width="27.85546875" style="115" customWidth="1"/>
    <col min="18" max="18" width="14.42578125" style="112" customWidth="1"/>
    <col min="19" max="19" width="17.5703125" style="112" customWidth="1"/>
    <col min="20" max="20" width="15.7109375" style="112" customWidth="1"/>
    <col min="21" max="21" width="23.5703125" style="112" customWidth="1"/>
    <col min="22" max="22" width="15" style="115" customWidth="1"/>
    <col min="23" max="23" width="24.5703125" style="113" customWidth="1"/>
    <col min="24" max="24" width="18" style="113" customWidth="1"/>
    <col min="25" max="25" width="16.28515625" style="113" customWidth="1"/>
    <col min="26" max="26" width="16.85546875" style="113" customWidth="1"/>
    <col min="27" max="27" width="15.42578125" style="113" customWidth="1"/>
    <col min="28" max="28" width="17.85546875" style="113" customWidth="1"/>
    <col min="29" max="29" width="15.7109375" style="116" customWidth="1"/>
    <col min="30" max="30" width="22.28515625" style="116" customWidth="1"/>
    <col min="31" max="31" width="23.7109375" style="115" customWidth="1"/>
    <col min="32" max="32" width="23" style="113" customWidth="1"/>
    <col min="33" max="33" width="16.42578125" style="112" customWidth="1"/>
    <col min="34" max="34" width="14.85546875" style="112" customWidth="1"/>
    <col min="35" max="35" width="20.7109375" style="113" bestFit="1" customWidth="1"/>
    <col min="36" max="36" width="30.42578125" style="113" customWidth="1"/>
    <col min="37" max="37" width="31.5703125" style="113" customWidth="1"/>
    <col min="38" max="39" width="20.140625" style="113" customWidth="1"/>
    <col min="40" max="40" width="20.140625" style="116" customWidth="1"/>
    <col min="41" max="41" width="20.140625" style="113" customWidth="1"/>
    <col min="42" max="42" width="29.42578125" style="113" bestFit="1" customWidth="1"/>
    <col min="43" max="43" width="21" style="113" bestFit="1" customWidth="1"/>
    <col min="44" max="44" width="20.140625" style="113" customWidth="1"/>
    <col min="45" max="45" width="22.7109375" style="113" customWidth="1"/>
    <col min="46" max="58" width="20.140625" style="113" customWidth="1"/>
    <col min="59" max="63" width="21" style="111" customWidth="1"/>
    <col min="64" max="73" width="19.5703125" style="111" customWidth="1"/>
    <col min="74" max="82" width="19.42578125" style="111" customWidth="1"/>
    <col min="83" max="16384" width="9.140625" style="111"/>
  </cols>
  <sheetData>
    <row r="1" spans="1:82" s="98" customFormat="1" ht="63.75">
      <c r="A1" s="153" t="s">
        <v>462</v>
      </c>
      <c r="B1" s="153" t="s">
        <v>463</v>
      </c>
      <c r="C1" s="153" t="s">
        <v>464</v>
      </c>
      <c r="D1" s="153" t="s">
        <v>465</v>
      </c>
      <c r="E1" s="153" t="s">
        <v>79</v>
      </c>
      <c r="F1" s="153" t="s">
        <v>466</v>
      </c>
      <c r="G1" s="153" t="s">
        <v>56</v>
      </c>
      <c r="H1" s="153" t="s">
        <v>467</v>
      </c>
      <c r="I1" s="153" t="s">
        <v>468</v>
      </c>
      <c r="J1" s="153" t="s">
        <v>469</v>
      </c>
      <c r="K1" s="153" t="s">
        <v>470</v>
      </c>
      <c r="L1" s="153" t="s">
        <v>471</v>
      </c>
      <c r="M1" s="153" t="s">
        <v>472</v>
      </c>
      <c r="N1" s="153" t="s">
        <v>473</v>
      </c>
      <c r="O1" s="153" t="s">
        <v>474</v>
      </c>
      <c r="P1" s="153" t="s">
        <v>475</v>
      </c>
      <c r="Q1" s="153" t="s">
        <v>476</v>
      </c>
      <c r="R1" s="153" t="s">
        <v>477</v>
      </c>
      <c r="S1" s="153" t="s">
        <v>478</v>
      </c>
      <c r="T1" s="153" t="s">
        <v>479</v>
      </c>
      <c r="U1" s="153" t="s">
        <v>480</v>
      </c>
      <c r="V1" s="153" t="s">
        <v>167</v>
      </c>
      <c r="W1" s="153" t="s">
        <v>481</v>
      </c>
      <c r="X1" s="153" t="s">
        <v>87</v>
      </c>
      <c r="Y1" s="153" t="s">
        <v>91</v>
      </c>
      <c r="Z1" s="153" t="s">
        <v>482</v>
      </c>
      <c r="AA1" s="153" t="s">
        <v>483</v>
      </c>
      <c r="AB1" s="153" t="s">
        <v>484</v>
      </c>
      <c r="AC1" s="154" t="s">
        <v>485</v>
      </c>
      <c r="AD1" s="154" t="s">
        <v>486</v>
      </c>
      <c r="AE1" s="153" t="s">
        <v>95</v>
      </c>
      <c r="AF1" s="153" t="s">
        <v>487</v>
      </c>
      <c r="AG1" s="153" t="s">
        <v>488</v>
      </c>
      <c r="AH1" s="153" t="s">
        <v>489</v>
      </c>
      <c r="AI1" s="153" t="s">
        <v>490</v>
      </c>
      <c r="AJ1" s="153" t="s">
        <v>491</v>
      </c>
      <c r="AK1" s="93" t="s">
        <v>492</v>
      </c>
      <c r="AL1" s="93" t="s">
        <v>493</v>
      </c>
      <c r="AM1" s="94" t="s">
        <v>140</v>
      </c>
      <c r="AN1" s="151" t="s">
        <v>2954</v>
      </c>
      <c r="AO1" s="95" t="s">
        <v>2953</v>
      </c>
      <c r="AP1" s="93" t="s">
        <v>4691</v>
      </c>
      <c r="AQ1" s="155" t="s">
        <v>494</v>
      </c>
      <c r="AR1" s="155" t="s">
        <v>125</v>
      </c>
      <c r="AS1" s="155" t="s">
        <v>126</v>
      </c>
      <c r="AT1" s="156" t="s">
        <v>127</v>
      </c>
      <c r="AU1" s="156" t="s">
        <v>128</v>
      </c>
      <c r="AV1" s="156" t="s">
        <v>129</v>
      </c>
      <c r="AW1" s="156" t="s">
        <v>130</v>
      </c>
      <c r="AX1" s="156" t="s">
        <v>131</v>
      </c>
      <c r="AY1" s="156" t="s">
        <v>132</v>
      </c>
      <c r="AZ1" s="156" t="s">
        <v>133</v>
      </c>
      <c r="BA1" s="156" t="s">
        <v>134</v>
      </c>
      <c r="BB1" s="156" t="s">
        <v>135</v>
      </c>
      <c r="BC1" s="156" t="s">
        <v>136</v>
      </c>
      <c r="BD1" s="156" t="s">
        <v>137</v>
      </c>
      <c r="BE1" s="156" t="s">
        <v>138</v>
      </c>
      <c r="BF1" s="156" t="s">
        <v>139</v>
      </c>
      <c r="BG1" s="96" t="s">
        <v>495</v>
      </c>
      <c r="BH1" s="96" t="s">
        <v>111</v>
      </c>
      <c r="BI1" s="96" t="s">
        <v>112</v>
      </c>
      <c r="BJ1" s="96" t="s">
        <v>113</v>
      </c>
      <c r="BK1" s="96" t="s">
        <v>114</v>
      </c>
      <c r="BL1" s="97" t="s">
        <v>115</v>
      </c>
      <c r="BM1" s="97" t="s">
        <v>116</v>
      </c>
      <c r="BN1" s="97" t="s">
        <v>117</v>
      </c>
      <c r="BO1" s="97" t="s">
        <v>118</v>
      </c>
      <c r="BP1" s="97" t="s">
        <v>119</v>
      </c>
      <c r="BQ1" s="97" t="s">
        <v>120</v>
      </c>
      <c r="BR1" s="97" t="s">
        <v>121</v>
      </c>
      <c r="BS1" s="97" t="s">
        <v>122</v>
      </c>
      <c r="BT1" s="97" t="s">
        <v>123</v>
      </c>
      <c r="BU1" s="97" t="s">
        <v>124</v>
      </c>
      <c r="BV1" s="97" t="s">
        <v>496</v>
      </c>
      <c r="BW1" s="97" t="s">
        <v>497</v>
      </c>
      <c r="BX1" s="97" t="s">
        <v>498</v>
      </c>
      <c r="BY1" s="97" t="s">
        <v>499</v>
      </c>
      <c r="BZ1" s="97" t="s">
        <v>500</v>
      </c>
      <c r="CA1" s="97" t="s">
        <v>501</v>
      </c>
      <c r="CB1" s="97" t="s">
        <v>502</v>
      </c>
      <c r="CC1" s="97" t="s">
        <v>503</v>
      </c>
      <c r="CD1" s="97" t="s">
        <v>504</v>
      </c>
    </row>
    <row r="2" spans="1:82" ht="31.5">
      <c r="A2" s="99">
        <f>ЭИ!B5</f>
        <v>44349.479166666664</v>
      </c>
      <c r="B2" s="100"/>
      <c r="C2" s="100" t="str">
        <f>IF(D2="","",ЭИ!A5&amp;", "&amp;TEXT(ЭИ!B5,"ДД.ММ.ГГГГ"))</f>
        <v>03-17-П-9001, 02.06.2021</v>
      </c>
      <c r="D2" s="100" t="str">
        <f>IF(ЭИ!K5="","",TRIM(ЭИ!K5&amp;" "&amp;ЭИ!L5&amp;" "&amp;ЭИ!M5))</f>
        <v>Примеров Пример Примерович</v>
      </c>
      <c r="E2" s="100" t="str">
        <f>IF(D2="","",IF(ЭИ!N5="Мужской","м","ж"))</f>
        <v>м</v>
      </c>
      <c r="F2" s="101">
        <f ca="1">IF(G2=0,"",IF(Y2=0,ROUNDDOWN((TODAY()-G2)/365,0),ROUNDDOWN((Y2-G2)/365,0)))</f>
        <v>3</v>
      </c>
      <c r="G2" s="102">
        <f>IF(D2="","",ЭИ!O5)</f>
        <v>43129</v>
      </c>
      <c r="H2" s="100" t="str">
        <f>IF(D2="","",ЭИ!Q5)</f>
        <v>Кунгурский</v>
      </c>
      <c r="I2" s="103" t="str">
        <f>IF(D2="","",ЭИ!Q5&amp;", "&amp;ЭИ!R5&amp;", "&amp;ЭИ!S5&amp;IF(ЭИ!T5="","",", "&amp;ЭИ!T5)&amp;IF(ЭИ!U5="","",", "&amp;ЭИ!U5))</f>
        <v>Кунгурский, Поповка, Куфонина, 17, 9</v>
      </c>
      <c r="J2" s="103" t="str">
        <f>IF(D2="","",VLOOKUP(H2,всетер,4,FALSE))</f>
        <v>Кунгурский МР</v>
      </c>
      <c r="K2" s="103" t="str">
        <f>IF(ЭИ!Y5="","",ЭИ!Y5&amp;IF(ЭИ!AC5="","",", "&amp;ЭИ!AA5&amp;", "&amp;ЭИ!AC5&amp;", "&amp;ЭИ!AD5))</f>
        <v>МАДОУ "ЦРР - Детский Сад № 11", Кунгур, Шоссейная, 48</v>
      </c>
      <c r="L2" s="102" t="str">
        <f>IF(ЭИ!AF5="","",ЭИ!AF5)</f>
        <v/>
      </c>
      <c r="M2" s="100" t="str">
        <f>IF(D2="","",VLOOKUP(ЭИ!X5,спрдонос!$A$78:$B$97,2,FALSE))</f>
        <v>Неработающие граждане</v>
      </c>
      <c r="N2" s="103" t="str">
        <f>IF(ЭИ!AE5="","",ЭИ!AE5)</f>
        <v>2</v>
      </c>
      <c r="O2" s="100" t="str">
        <f>IF(ЭИ!X5="","",VLOOKUP(ЭИ!X5,СОЦ,4,FALSE))</f>
        <v>учащийся</v>
      </c>
      <c r="P2" s="100"/>
      <c r="Q2" s="104"/>
      <c r="R2" s="100"/>
      <c r="S2" s="102"/>
      <c r="T2" s="100"/>
      <c r="U2" s="100"/>
      <c r="V2" s="100"/>
      <c r="W2" s="100" t="e">
        <f ca="1">a("сухой кашель, слабость, температура до 37,7",IF(ЭИ!AL5="","",", "),ЭИ!AL5,"")</f>
        <v>#NAME?</v>
      </c>
      <c r="X2" s="102">
        <f>IF(D2="","",ЭИ!AM5)</f>
        <v>44371</v>
      </c>
      <c r="Y2" s="102">
        <f>IF(D2="","",ЭИ!AN5)</f>
        <v>44371</v>
      </c>
      <c r="Z2" s="105" t="str">
        <f>IF(X2=0,"",(IF((Y2-X2)&lt;3,"в первые 2 дня","на 3 и более день")))</f>
        <v>в первые 2 дня</v>
      </c>
      <c r="AA2" s="103" t="str">
        <f>IF(AC2=Y2,"скорая помощь","поликлиника")</f>
        <v>поликлиника</v>
      </c>
      <c r="AB2" s="103" t="str">
        <f>IF(ЭИ!AR5="","амбулаторно","госпитализация")</f>
        <v>амбулаторно</v>
      </c>
      <c r="AC2" s="102" t="str">
        <f>IF(ЭИ!AP5="","",ЭИ!AP5)</f>
        <v/>
      </c>
      <c r="AD2" s="106" t="str">
        <f>IF(AC2="","не госпитализирован",(IF((AC2-Y2)&lt;3,"первые 2 дня","на 3 и более день")))</f>
        <v>не госпитализирован</v>
      </c>
      <c r="AE2" s="100" t="str">
        <f>IF(AC2="","",ЭИ!AR5)</f>
        <v/>
      </c>
      <c r="AF2" s="107" t="str">
        <f>IF(ЭИ!AW5="","",ЭИ!AW5)</f>
        <v>КВЭ</v>
      </c>
      <c r="AG2" s="102"/>
      <c r="AH2" s="102"/>
      <c r="AI2" s="108">
        <f>IF(ЭИ!AV5=0,"",ЭИ!AV5)</f>
        <v>44348</v>
      </c>
      <c r="AJ2" s="103" t="str">
        <f>IF(AB2="госпитализация","средней тяжести","легкой степени")</f>
        <v>легкой степени</v>
      </c>
      <c r="AK2" s="103" t="str">
        <f>IF(AJ2="средней тяжести","пневмония","")</f>
        <v/>
      </c>
      <c r="AL2" s="102"/>
      <c r="AM2" s="157" t="str">
        <f>IF(OR(AO2="не привит",AO2=""),"нет", "да")</f>
        <v>да</v>
      </c>
      <c r="AN2" s="152">
        <f>IF(ЭИ!BN5="","",ЭИ!BN5)</f>
        <v>44268</v>
      </c>
      <c r="AO2" s="152" t="str">
        <f>IF(ЭИ!BO5="","",ЭИ!BO5)</f>
        <v>Энцевир нео (V1)</v>
      </c>
      <c r="AP2" s="152" t="str">
        <f>ЭИ!E5</f>
        <v>ГБУЗ ПК ПККИБ</v>
      </c>
      <c r="AQ2" s="109"/>
      <c r="AR2" s="103" t="e">
        <f>IF(D2="","",VLOOKUP(P2,кк,2,FALSE))</f>
        <v>#N/A</v>
      </c>
      <c r="AS2" s="109" t="e">
        <f>IF(D2="","",VLOOKUP(P2,кк,3,FALSE))</f>
        <v>#N/A</v>
      </c>
      <c r="AT2" s="109"/>
      <c r="AU2" s="109"/>
      <c r="AV2" s="109" t="str">
        <f>IF(ЭИ!BL5=0,"",ЭИ!BL5)</f>
        <v/>
      </c>
      <c r="AW2" s="109" t="str">
        <f>IF(ЭИ!BM5=0,"",ЭИ!BM5)</f>
        <v/>
      </c>
      <c r="AX2" s="109"/>
      <c r="AY2" s="109"/>
      <c r="AZ2" s="109"/>
      <c r="BA2" s="109"/>
      <c r="BB2" s="109"/>
      <c r="BC2" s="109"/>
      <c r="BD2" s="110"/>
      <c r="BE2" s="109"/>
      <c r="BF2" s="109"/>
      <c r="BG2" s="100" t="s">
        <v>246</v>
      </c>
      <c r="BH2" s="100" t="s">
        <v>226</v>
      </c>
      <c r="BI2" s="100" t="s">
        <v>178</v>
      </c>
      <c r="BJ2" s="100" t="s">
        <v>178</v>
      </c>
      <c r="BK2" s="100" t="s">
        <v>178</v>
      </c>
      <c r="BL2" s="100" t="s">
        <v>178</v>
      </c>
      <c r="BM2" s="100" t="s">
        <v>178</v>
      </c>
      <c r="BN2" s="100" t="s">
        <v>178</v>
      </c>
      <c r="BO2" s="100" t="s">
        <v>178</v>
      </c>
      <c r="BP2" s="100" t="s">
        <v>178</v>
      </c>
      <c r="BQ2" s="100" t="s">
        <v>178</v>
      </c>
      <c r="BR2" s="100" t="s">
        <v>178</v>
      </c>
      <c r="BS2" s="100" t="s">
        <v>178</v>
      </c>
      <c r="BT2" s="100" t="s">
        <v>178</v>
      </c>
      <c r="BU2" s="100" t="s">
        <v>178</v>
      </c>
      <c r="BV2" s="100" t="s">
        <v>178</v>
      </c>
      <c r="BW2" s="100" t="s">
        <v>178</v>
      </c>
      <c r="BX2" s="100" t="s">
        <v>178</v>
      </c>
      <c r="BY2" s="100" t="s">
        <v>178</v>
      </c>
      <c r="BZ2" s="100" t="s">
        <v>178</v>
      </c>
      <c r="CA2" s="100" t="s">
        <v>178</v>
      </c>
      <c r="CB2" s="100" t="s">
        <v>178</v>
      </c>
      <c r="CC2" s="100" t="s">
        <v>178</v>
      </c>
      <c r="CD2" s="100" t="s">
        <v>178</v>
      </c>
    </row>
  </sheetData>
  <autoFilter ref="A1:BF2" xr:uid="{00000000-0009-0000-0000-000003000000}">
    <sortState xmlns:xlrd2="http://schemas.microsoft.com/office/spreadsheetml/2017/richdata2" ref="A2:BF2">
      <sortCondition ref="C1:C2"/>
    </sortState>
  </autoFilter>
  <conditionalFormatting sqref="A2:J2 M2 O2:P2 V2:AB2 AD2 AF2 AI2:AJ2 AM2 AO2:AP2">
    <cfRule type="containsBlanks" dxfId="3" priority="5">
      <formula>LEN(TRIM(A2))=0</formula>
    </cfRule>
  </conditionalFormatting>
  <conditionalFormatting sqref="A1:XFD1 A2:AM2 AO2:XFD2 A3:XFD1048576">
    <cfRule type="containsErrors" dxfId="2" priority="4">
      <formula>ISERROR(A1)</formula>
    </cfRule>
  </conditionalFormatting>
  <conditionalFormatting sqref="K2:L2 N2 Q2:U2 AC2 AE2 AG2:AH2 AK2 AN2">
    <cfRule type="containsBlanks" dxfId="1" priority="6">
      <formula>LEN(TRIM(K2))=0</formula>
    </cfRule>
  </conditionalFormatting>
  <dataValidations count="34">
    <dataValidation type="list" allowBlank="1" showInputMessage="1" showErrorMessage="1" sqref="AR1" xr:uid="{00000000-0002-0000-0300-000000000000}">
      <formula1>наличие_конт_ковид</formula1>
    </dataValidation>
    <dataValidation operator="lessThanOrEqual" allowBlank="1" showInputMessage="1" showErrorMessage="1" errorTitle="Неверный формат данных" error="Введите дату в формате ДД.ММ.ГГГГ" sqref="AP2" xr:uid="{00000000-0002-0000-0300-000001000000}"/>
    <dataValidation type="date" operator="lessThanOrEqual" allowBlank="1" showInputMessage="1" showErrorMessage="1" errorTitle="Неверный формат данных" error="Введите дату в формате ДД.ММ.ГГГГ" sqref="L2 S2 G2 AL2 AG2:AH2 X2:Y2" xr:uid="{00000000-0002-0000-0300-000002000000}">
      <formula1>TODAY()</formula1>
    </dataValidation>
    <dataValidation type="whole" allowBlank="1" showInputMessage="1" showErrorMessage="1" errorTitle="Неверный формат данных" error="Введите количество полных лет целым числом" sqref="F2" xr:uid="{00000000-0002-0000-0300-000003000000}">
      <formula1>0</formula1>
      <formula2>120</formula2>
    </dataValidation>
    <dataValidation type="list" allowBlank="1" showInputMessage="1" showErrorMessage="1" errorTitle="Неверный формат данных" error="Введите м или ж" sqref="E2" xr:uid="{00000000-0002-0000-0300-000004000000}">
      <formula1>"м,ж"</formula1>
    </dataValidation>
    <dataValidation type="list" allowBlank="1" showInputMessage="1" showErrorMessage="1" sqref="AS2" xr:uid="{00000000-0002-0000-0300-000005000000}">
      <formula1>катконтД</formula1>
    </dataValidation>
    <dataValidation type="list" allowBlank="1" showInputMessage="1" showErrorMessage="1" sqref="BR2" xr:uid="{00000000-0002-0000-0300-000006000000}">
      <formula1>нахвстацД</formula1>
    </dataValidation>
    <dataValidation type="list" allowBlank="1" showInputMessage="1" showErrorMessage="1" sqref="BQ2" xr:uid="{00000000-0002-0000-0300-000007000000}">
      <formula1>амбД</formula1>
    </dataValidation>
    <dataValidation type="list" allowBlank="1" showInputMessage="1" showErrorMessage="1" sqref="BP2" xr:uid="{00000000-0002-0000-0300-000008000000}">
      <formula1>парикД</formula1>
    </dataValidation>
    <dataValidation type="list" allowBlank="1" showInputMessage="1" showErrorMessage="1" sqref="BO2" xr:uid="{00000000-0002-0000-0300-000009000000}">
      <formula1>общпитД</formula1>
    </dataValidation>
    <dataValidation type="list" allowBlank="1" showInputMessage="1" showErrorMessage="1" sqref="BM2:BN2" xr:uid="{00000000-0002-0000-0300-00000A000000}">
      <formula1>тцД</formula1>
    </dataValidation>
    <dataValidation type="list" allowBlank="1" showInputMessage="1" showErrorMessage="1" sqref="BL2" xr:uid="{00000000-0002-0000-0300-00000B000000}">
      <formula1>транспортД</formula1>
    </dataValidation>
    <dataValidation type="list" allowBlank="1" showInputMessage="1" showErrorMessage="1" sqref="BS2:CD2 BI2:BK2" xr:uid="{00000000-0002-0000-0300-00000C000000}">
      <formula1>данетД</formula1>
    </dataValidation>
    <dataValidation type="list" allowBlank="1" showInputMessage="1" showErrorMessage="1" sqref="BH2" xr:uid="{00000000-0002-0000-0300-00000D000000}">
      <formula1>перчаткиД</formula1>
    </dataValidation>
    <dataValidation type="list" allowBlank="1" showInputMessage="1" showErrorMessage="1" sqref="BG2" xr:uid="{00000000-0002-0000-0300-00000E000000}">
      <formula1>масочныйД</formula1>
    </dataValidation>
    <dataValidation type="list" allowBlank="1" showInputMessage="1" showErrorMessage="1" sqref="AD2" xr:uid="{00000000-0002-0000-0300-00000F000000}">
      <formula1>времягоспД</formula1>
    </dataValidation>
    <dataValidation type="list" allowBlank="1" showInputMessage="1" showErrorMessage="1" sqref="AA2" xr:uid="{00000000-0002-0000-0300-000010000000}">
      <formula1>местообрД</formula1>
    </dataValidation>
    <dataValidation type="list" allowBlank="1" showInputMessage="1" showErrorMessage="1" sqref="AB2" xr:uid="{00000000-0002-0000-0300-000011000000}">
      <formula1>госпамбД</formula1>
    </dataValidation>
    <dataValidation type="list" allowBlank="1" showInputMessage="1" showErrorMessage="1" sqref="V1" xr:uid="{00000000-0002-0000-0300-000012000000}">
      <formula1>диагноз</formula1>
    </dataValidation>
    <dataValidation type="list" allowBlank="1" showInputMessage="1" showErrorMessage="1" sqref="O1" xr:uid="{00000000-0002-0000-0300-000013000000}">
      <formula1>проф_группа</formula1>
    </dataValidation>
    <dataValidation type="list" allowBlank="1" showInputMessage="1" showErrorMessage="1" sqref="P1" xr:uid="{00000000-0002-0000-0300-000014000000}">
      <formula1>условия_заражения</formula1>
    </dataValidation>
    <dataValidation type="list" allowBlank="1" showInputMessage="1" showErrorMessage="1" sqref="J2" xr:uid="{00000000-0002-0000-0300-000015000000}">
      <formula1>т2</formula1>
    </dataValidation>
    <dataValidation type="list" allowBlank="1" showInputMessage="1" showErrorMessage="1" sqref="Z2" xr:uid="{00000000-0002-0000-0300-000016000000}">
      <formula1>времяобрД</formula1>
    </dataValidation>
    <dataValidation type="list" allowBlank="1" showInputMessage="1" showErrorMessage="1" sqref="H1" xr:uid="{00000000-0002-0000-0300-000017000000}">
      <formula1>территория_проживания</formula1>
    </dataValidation>
    <dataValidation type="list" allowBlank="1" showInputMessage="1" showErrorMessage="1" sqref="H2" xr:uid="{00000000-0002-0000-0300-000018000000}">
      <formula1>т1</formula1>
    </dataValidation>
    <dataValidation type="list" allowBlank="1" showInputMessage="1" showErrorMessage="1" sqref="O2" xr:uid="{00000000-0002-0000-0300-000019000000}">
      <formula1>соцД</formula1>
    </dataValidation>
    <dataValidation type="list" allowBlank="1" showInputMessage="1" showErrorMessage="1" sqref="AR2" xr:uid="{00000000-0002-0000-0300-00001A000000}">
      <formula1>наличиеконтД</formula1>
    </dataValidation>
    <dataValidation type="list" allowBlank="1" showInputMessage="1" showErrorMessage="1" sqref="P2" xr:uid="{00000000-0002-0000-0300-00001B000000}">
      <formula1>увзД</formula1>
    </dataValidation>
    <dataValidation type="date" errorStyle="information" operator="lessThanOrEqual" allowBlank="1" showInputMessage="1" showErrorMessage="1" errorTitle="Неверный формат данных" error="Введите дату в формате ДД.ММ.ГГГГ" sqref="AC2" xr:uid="{00000000-0002-0000-0300-00001C000000}">
      <formula1>TODAY()</formula1>
    </dataValidation>
    <dataValidation type="list" errorStyle="information" allowBlank="1" showInputMessage="1" showErrorMessage="1" sqref="V2" xr:uid="{00000000-0002-0000-0300-00001D000000}">
      <formula1>ДиагнозД</formula1>
    </dataValidation>
    <dataValidation type="date" errorStyle="warning" operator="greaterThanOrEqual" allowBlank="1" showInputMessage="1" showErrorMessage="1" sqref="BD2" xr:uid="{00000000-0002-0000-0300-00001E000000}">
      <formula1>TODAY()</formula1>
    </dataValidation>
    <dataValidation type="list" errorStyle="warning" allowBlank="1" showInputMessage="1" showErrorMessage="1" sqref="AJ2" xr:uid="{00000000-0002-0000-0300-00001F000000}">
      <formula1>состояниеД</formula1>
    </dataValidation>
    <dataValidation type="list" allowBlank="1" showInputMessage="1" showErrorMessage="1" sqref="M2" xr:uid="{00000000-0002-0000-0300-000020000000}">
      <formula1>вдмрД</formula1>
    </dataValidation>
    <dataValidation type="list" allowBlank="1" showInputMessage="1" showErrorMessage="1" sqref="AO1:AO1048576" xr:uid="{00000000-0002-0000-0300-000021000000}">
      <formula1>вакц</formula1>
    </dataValidation>
  </dataValidations>
  <pageMargins left="0.15748031496062992" right="0.15748031496062992" top="0.19685039370078741" bottom="0.11811023622047245" header="0.31496062992125984" footer="0.31496062992125984"/>
  <pageSetup paperSize="9"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6">
    <tabColor rgb="FF7030A0"/>
  </sheetPr>
  <dimension ref="A1:CC3"/>
  <sheetViews>
    <sheetView zoomScale="70" zoomScaleNormal="70" workbookViewId="0">
      <pane xSplit="2" ySplit="2" topLeftCell="C3" activePane="bottomRight" state="frozen"/>
      <selection activeCell="A5" sqref="A5"/>
      <selection pane="topRight" activeCell="A5" sqref="A5"/>
      <selection pane="bottomLeft" activeCell="A5" sqref="A5"/>
      <selection pane="bottomRight" activeCell="A5" sqref="A5"/>
    </sheetView>
  </sheetViews>
  <sheetFormatPr defaultColWidth="20.7109375" defaultRowHeight="15" customHeight="1"/>
  <cols>
    <col min="1" max="1" width="17.7109375" style="91" bestFit="1" customWidth="1"/>
    <col min="2" max="2" width="36.5703125" style="91" bestFit="1" customWidth="1"/>
    <col min="3" max="3" width="13.42578125" style="91" bestFit="1" customWidth="1"/>
    <col min="4" max="4" width="12.5703125" style="91" bestFit="1" customWidth="1"/>
    <col min="5" max="5" width="8.85546875" style="91" customWidth="1"/>
    <col min="6" max="6" width="10.7109375" style="91" customWidth="1"/>
    <col min="7" max="7" width="20.7109375" style="91"/>
    <col min="8" max="8" width="14.5703125" style="91" customWidth="1"/>
    <col min="9" max="10" width="20.7109375" style="91"/>
    <col min="11" max="11" width="14.140625" style="91" customWidth="1"/>
    <col min="12" max="12" width="15.140625" style="91" customWidth="1"/>
    <col min="13" max="13" width="12.7109375" style="92" bestFit="1" customWidth="1"/>
    <col min="14" max="14" width="11.140625" style="91" bestFit="1" customWidth="1"/>
    <col min="15" max="16" width="20.7109375" style="91"/>
    <col min="17" max="17" width="11.42578125" style="91" bestFit="1" customWidth="1"/>
    <col min="18" max="18" width="35.140625" style="91" bestFit="1" customWidth="1"/>
    <col min="19" max="19" width="18.140625" style="91" bestFit="1" customWidth="1"/>
    <col min="20" max="20" width="15.5703125" style="91" bestFit="1" customWidth="1"/>
    <col min="21" max="21" width="21" style="91" customWidth="1"/>
    <col min="22" max="22" width="14.42578125" style="92" customWidth="1"/>
    <col min="23" max="23" width="14.42578125" style="91" bestFit="1" customWidth="1"/>
    <col min="24" max="24" width="20.7109375" style="91"/>
    <col min="25" max="25" width="16.42578125" style="91" bestFit="1" customWidth="1"/>
    <col min="26" max="26" width="15.28515625" style="91" bestFit="1" customWidth="1"/>
    <col min="27" max="27" width="14.42578125" style="91" bestFit="1" customWidth="1"/>
    <col min="28" max="28" width="18.42578125" style="91" bestFit="1" customWidth="1"/>
    <col min="29" max="29" width="12.7109375" style="91" bestFit="1" customWidth="1"/>
    <col min="30" max="30" width="20" style="91" bestFit="1" customWidth="1"/>
    <col min="31" max="31" width="19.42578125" style="91" bestFit="1" customWidth="1"/>
    <col min="32" max="32" width="19.5703125" style="91" customWidth="1"/>
    <col min="33" max="33" width="14.7109375" style="91" bestFit="1" customWidth="1"/>
    <col min="34" max="36" width="20.7109375" style="91"/>
    <col min="37" max="37" width="14.5703125" style="91" bestFit="1" customWidth="1"/>
    <col min="38" max="50" width="20.7109375" style="91"/>
    <col min="51" max="51" width="20.7109375" style="148"/>
    <col min="52" max="16384" width="20.7109375" style="91"/>
  </cols>
  <sheetData>
    <row r="1" spans="1:81" ht="105">
      <c r="A1" s="91" t="s">
        <v>75</v>
      </c>
      <c r="B1" s="91" t="s">
        <v>76</v>
      </c>
      <c r="C1" s="91" t="s">
        <v>77</v>
      </c>
      <c r="D1" s="91" t="s">
        <v>78</v>
      </c>
      <c r="E1" s="91" t="s">
        <v>79</v>
      </c>
      <c r="F1" s="91" t="s">
        <v>80</v>
      </c>
      <c r="G1" s="91" t="s">
        <v>81</v>
      </c>
      <c r="H1" s="91" t="s">
        <v>82</v>
      </c>
      <c r="I1" s="91" t="s">
        <v>83</v>
      </c>
      <c r="J1" s="91" t="s">
        <v>84</v>
      </c>
      <c r="K1" s="91" t="s">
        <v>85</v>
      </c>
      <c r="L1" s="91" t="s">
        <v>86</v>
      </c>
      <c r="M1" s="91" t="s">
        <v>87</v>
      </c>
      <c r="N1" s="91" t="s">
        <v>88</v>
      </c>
      <c r="O1" s="91" t="s">
        <v>89</v>
      </c>
      <c r="P1" s="91" t="s">
        <v>90</v>
      </c>
      <c r="Q1" s="91" t="s">
        <v>91</v>
      </c>
      <c r="R1" s="91" t="s">
        <v>92</v>
      </c>
      <c r="S1" s="91" t="s">
        <v>93</v>
      </c>
      <c r="T1" s="91" t="s">
        <v>94</v>
      </c>
      <c r="U1" s="91" t="s">
        <v>95</v>
      </c>
      <c r="V1" s="91" t="s">
        <v>96</v>
      </c>
      <c r="W1" s="91" t="s">
        <v>97</v>
      </c>
      <c r="X1" s="91" t="s">
        <v>98</v>
      </c>
      <c r="Y1" s="91" t="s">
        <v>99</v>
      </c>
      <c r="Z1" s="91" t="s">
        <v>100</v>
      </c>
      <c r="AA1" s="91" t="s">
        <v>101</v>
      </c>
      <c r="AB1" s="91" t="s">
        <v>102</v>
      </c>
      <c r="AC1" s="91" t="s">
        <v>103</v>
      </c>
      <c r="AD1" s="91" t="s">
        <v>104</v>
      </c>
      <c r="AE1" s="91" t="s">
        <v>105</v>
      </c>
      <c r="AF1" s="91" t="s">
        <v>106</v>
      </c>
      <c r="AG1" s="91" t="s">
        <v>107</v>
      </c>
      <c r="AH1" s="91" t="s">
        <v>108</v>
      </c>
      <c r="AI1" s="91" t="s">
        <v>109</v>
      </c>
      <c r="AJ1" s="91" t="s">
        <v>110</v>
      </c>
      <c r="AK1" s="91" t="s">
        <v>111</v>
      </c>
      <c r="AL1" s="91" t="s">
        <v>112</v>
      </c>
      <c r="AM1" s="91" t="s">
        <v>113</v>
      </c>
      <c r="AN1" s="91" t="s">
        <v>114</v>
      </c>
      <c r="AO1" s="91" t="s">
        <v>115</v>
      </c>
      <c r="AP1" s="91" t="s">
        <v>116</v>
      </c>
      <c r="AQ1" s="91" t="s">
        <v>117</v>
      </c>
      <c r="AR1" s="91" t="s">
        <v>118</v>
      </c>
      <c r="AS1" s="91" t="s">
        <v>119</v>
      </c>
      <c r="AT1" s="91" t="s">
        <v>120</v>
      </c>
      <c r="AU1" s="91" t="s">
        <v>121</v>
      </c>
      <c r="AV1" s="91" t="s">
        <v>122</v>
      </c>
      <c r="AW1" s="91" t="s">
        <v>123</v>
      </c>
      <c r="AX1" s="91" t="s">
        <v>124</v>
      </c>
      <c r="AY1" s="91" t="s">
        <v>125</v>
      </c>
      <c r="AZ1" s="91" t="s">
        <v>126</v>
      </c>
      <c r="BA1" s="91" t="s">
        <v>127</v>
      </c>
      <c r="BB1" s="91" t="s">
        <v>128</v>
      </c>
      <c r="BC1" s="91" t="s">
        <v>129</v>
      </c>
      <c r="BD1" s="91" t="s">
        <v>130</v>
      </c>
      <c r="BE1" s="91" t="s">
        <v>131</v>
      </c>
      <c r="BF1" s="91" t="s">
        <v>132</v>
      </c>
      <c r="BG1" s="91" t="s">
        <v>133</v>
      </c>
      <c r="BH1" s="91" t="s">
        <v>134</v>
      </c>
      <c r="BI1" s="91" t="s">
        <v>135</v>
      </c>
      <c r="BJ1" s="91" t="s">
        <v>136</v>
      </c>
      <c r="BK1" s="91" t="s">
        <v>137</v>
      </c>
      <c r="BL1" s="91" t="s">
        <v>138</v>
      </c>
      <c r="BM1" s="91" t="s">
        <v>139</v>
      </c>
      <c r="BN1" s="91" t="s">
        <v>140</v>
      </c>
      <c r="BO1" s="91" t="s">
        <v>141</v>
      </c>
      <c r="BP1" s="91" t="s">
        <v>142</v>
      </c>
      <c r="BQ1" s="91" t="s">
        <v>143</v>
      </c>
      <c r="BR1" s="91" t="s">
        <v>144</v>
      </c>
      <c r="BS1" s="91" t="s">
        <v>145</v>
      </c>
      <c r="BT1" s="91" t="s">
        <v>146</v>
      </c>
      <c r="BU1" s="91" t="s">
        <v>147</v>
      </c>
      <c r="BV1" s="91" t="s">
        <v>148</v>
      </c>
      <c r="BW1" s="91" t="s">
        <v>149</v>
      </c>
      <c r="BX1" s="91" t="s">
        <v>150</v>
      </c>
      <c r="BY1" s="91" t="s">
        <v>151</v>
      </c>
      <c r="BZ1" s="91" t="s">
        <v>152</v>
      </c>
      <c r="CA1" s="91" t="s">
        <v>153</v>
      </c>
      <c r="CB1" s="91" t="s">
        <v>154</v>
      </c>
      <c r="CC1" s="20" t="s">
        <v>4672</v>
      </c>
    </row>
    <row r="2" spans="1:81" ht="15" customHeight="1">
      <c r="A2" s="141">
        <v>1</v>
      </c>
      <c r="B2" s="141">
        <v>2</v>
      </c>
      <c r="C2" s="141">
        <v>3</v>
      </c>
      <c r="D2" s="141">
        <v>4</v>
      </c>
      <c r="E2" s="141">
        <v>5</v>
      </c>
      <c r="F2" s="141">
        <v>6</v>
      </c>
      <c r="G2" s="141">
        <v>7</v>
      </c>
      <c r="H2" s="141">
        <v>8</v>
      </c>
      <c r="I2" s="141">
        <v>9</v>
      </c>
      <c r="J2" s="141">
        <v>10</v>
      </c>
      <c r="K2" s="141">
        <v>11</v>
      </c>
      <c r="L2" s="141">
        <v>12</v>
      </c>
      <c r="M2" s="141">
        <v>13</v>
      </c>
      <c r="N2" s="141">
        <v>14</v>
      </c>
      <c r="O2" s="141">
        <v>15</v>
      </c>
      <c r="P2" s="141">
        <v>16</v>
      </c>
      <c r="Q2" s="141">
        <v>17</v>
      </c>
      <c r="R2" s="141">
        <v>18</v>
      </c>
      <c r="S2" s="141">
        <v>19</v>
      </c>
      <c r="T2" s="141">
        <v>20</v>
      </c>
      <c r="U2" s="141">
        <v>21</v>
      </c>
      <c r="V2" s="141">
        <v>22</v>
      </c>
      <c r="W2" s="141">
        <v>23</v>
      </c>
      <c r="X2" s="141">
        <v>24</v>
      </c>
      <c r="Y2" s="144">
        <v>25</v>
      </c>
      <c r="Z2" s="145">
        <v>26</v>
      </c>
      <c r="AA2" s="141">
        <v>27</v>
      </c>
      <c r="AB2" s="147">
        <v>28</v>
      </c>
      <c r="AC2" s="147">
        <v>29</v>
      </c>
      <c r="AD2" s="141">
        <v>30</v>
      </c>
      <c r="AE2" s="141">
        <v>31</v>
      </c>
      <c r="AF2" s="144">
        <v>32</v>
      </c>
      <c r="AG2" s="141">
        <v>33</v>
      </c>
      <c r="AH2" s="141">
        <v>34</v>
      </c>
      <c r="AI2" s="147">
        <v>35</v>
      </c>
      <c r="AJ2" s="141">
        <v>36</v>
      </c>
      <c r="AK2" s="141">
        <v>37</v>
      </c>
      <c r="AL2" s="141">
        <v>38</v>
      </c>
      <c r="AM2" s="141">
        <v>39</v>
      </c>
      <c r="AN2" s="141">
        <v>40</v>
      </c>
      <c r="AO2" s="145">
        <v>41</v>
      </c>
      <c r="AP2" s="142">
        <v>42</v>
      </c>
      <c r="AQ2" s="142">
        <v>43</v>
      </c>
      <c r="AR2" s="142">
        <v>44</v>
      </c>
      <c r="AS2" s="142">
        <v>45</v>
      </c>
      <c r="AT2" s="142">
        <v>46</v>
      </c>
      <c r="AU2" s="142">
        <v>47</v>
      </c>
      <c r="AV2" s="142">
        <v>48</v>
      </c>
      <c r="AW2" s="142">
        <v>49</v>
      </c>
      <c r="AX2" s="142">
        <v>50</v>
      </c>
      <c r="AY2" s="149">
        <v>51</v>
      </c>
      <c r="AZ2" s="144">
        <v>52</v>
      </c>
      <c r="BA2" s="142">
        <v>53</v>
      </c>
      <c r="BB2" s="142">
        <v>54</v>
      </c>
      <c r="BC2" s="142">
        <v>55</v>
      </c>
      <c r="BD2" s="142">
        <v>56</v>
      </c>
      <c r="BE2" s="142">
        <v>57</v>
      </c>
      <c r="BF2" s="142">
        <v>58</v>
      </c>
      <c r="BG2" s="142">
        <v>59</v>
      </c>
      <c r="BH2" s="142">
        <v>60</v>
      </c>
      <c r="BI2" s="142">
        <v>61</v>
      </c>
      <c r="BJ2" s="142">
        <v>62</v>
      </c>
      <c r="BK2" s="142">
        <v>63</v>
      </c>
      <c r="BL2" s="142">
        <v>64</v>
      </c>
      <c r="BM2" s="142">
        <v>65</v>
      </c>
      <c r="BN2" s="144">
        <v>66</v>
      </c>
      <c r="BO2" s="144">
        <v>67</v>
      </c>
      <c r="BP2" s="141">
        <v>68</v>
      </c>
      <c r="BQ2" s="141">
        <v>69</v>
      </c>
      <c r="BR2" s="142">
        <v>70</v>
      </c>
      <c r="BS2" s="142">
        <v>71</v>
      </c>
      <c r="BT2" s="142">
        <v>72</v>
      </c>
      <c r="BU2" s="142">
        <v>73</v>
      </c>
      <c r="BV2" s="142">
        <v>74</v>
      </c>
      <c r="BW2" s="142">
        <v>75</v>
      </c>
      <c r="BX2" s="141">
        <v>76</v>
      </c>
      <c r="BY2" s="141">
        <v>77</v>
      </c>
      <c r="BZ2" s="141">
        <v>78</v>
      </c>
      <c r="CA2" s="147">
        <v>79</v>
      </c>
      <c r="CB2" s="142">
        <v>80</v>
      </c>
      <c r="CC2" s="143">
        <v>81</v>
      </c>
    </row>
    <row r="3" spans="1:81" ht="15" customHeight="1">
      <c r="A3" s="92">
        <f>ЭИ!B5</f>
        <v>44349.479166666664</v>
      </c>
      <c r="B3" s="91" t="str">
        <f>IF(ЭИ!K5="","",TRIM(ЭИ!K5&amp;" "&amp;ЭИ!L5&amp;" "&amp;ЭИ!M5))</f>
        <v>Примеров Пример Примерович</v>
      </c>
      <c r="C3" s="91" t="str">
        <f>IF(B3="","",ЭИ!A5)</f>
        <v>03-17-П-9001</v>
      </c>
      <c r="D3" s="91" t="str">
        <f>IF(B3="","",IF(ЭИ!P5="","РОССИЯ",ЭИ!P5))</f>
        <v>РОССИЯ</v>
      </c>
      <c r="E3" s="91" t="str">
        <f>IF(B3="","",IF(ЭИ!N5="Мужской","М","Ж"))</f>
        <v>М</v>
      </c>
      <c r="F3" s="92">
        <f>ЭИ!O5</f>
        <v>43129</v>
      </c>
      <c r="G3" s="91" t="str">
        <f>IF(ЭИ!X5="","",VLOOKUP(ЭИ!X5,СОЦ,2,FALSE))</f>
        <v>дети дошкольного возраста организованные</v>
      </c>
      <c r="H3" s="91" t="str">
        <f>IF(ЭИ!BE5="","нет",ЭИ!BE5)</f>
        <v>нет</v>
      </c>
      <c r="I3" s="91" t="str">
        <f>IF(ЭИ!BF5="","нет",ЭИ!BF5)</f>
        <v>нет</v>
      </c>
      <c r="J3" s="91" t="str">
        <f>IF(ЭИ!BG5="","нет",ЭИ!BG5)</f>
        <v>нет</v>
      </c>
      <c r="K3" s="92" t="str">
        <f>IF(ЭИ!BI5="","",ЭИ!BI5)</f>
        <v/>
      </c>
      <c r="L3" s="91" t="str">
        <f>IF(ЭИ!BH5="","",ЭИ!BH5)</f>
        <v/>
      </c>
      <c r="M3" s="92">
        <f>IF(ЭИ!AM5="","",ЭИ!AM5)</f>
        <v>44371</v>
      </c>
      <c r="N3" s="91" t="str">
        <f>IF(ЭИ!AL5="","нет","да")</f>
        <v>нет</v>
      </c>
      <c r="O3" s="91" t="str">
        <f>IF(OR(S3="пневмония",T3="да"),'спр-репорт'!$O$7,'спр-репорт'!$O$6)</f>
        <v>субфебрильная (37-37.9)</v>
      </c>
      <c r="P3" s="91" t="str">
        <f>IF(S3="пневмония","одышка","другие симптомы")</f>
        <v>другие симптомы</v>
      </c>
      <c r="Q3" s="92">
        <f>IF(ЭИ!AN5="","",ЭИ!AN5)</f>
        <v>44371</v>
      </c>
      <c r="R3" s="91" t="str">
        <f>IF(V3=Q3,'спр-репорт'!$R$6,'спр-репорт'!$R$5)</f>
        <v>амбулаторно-поликлиническая сеть</v>
      </c>
      <c r="S3" s="91" t="str">
        <f>VLOOKUP(ЭИ!AG5,Диагнозы,4,FALSE)</f>
        <v>другое</v>
      </c>
      <c r="T3" s="91" t="str">
        <f>IF(ЭИ!AR5="","нет","да")</f>
        <v>нет</v>
      </c>
      <c r="U3" s="91" t="str">
        <f>IF(ЭИ!AR5="","",ЭИ!AR5)</f>
        <v/>
      </c>
      <c r="V3" s="16" t="str">
        <f>IF(ЭИ!AP5="","",ЭИ!AP5)</f>
        <v/>
      </c>
      <c r="W3" s="91" t="str">
        <f>IF(V3="","","пневмония")</f>
        <v/>
      </c>
      <c r="X3" s="91" t="str">
        <f>IF(ЭИ!AG5="","",VLOOKUP(IF(ЭИ!AI5="",ЭИ!AG5,ЭИ!AI5),Диагнозы,5,FALSE))</f>
        <v>Иной диагноз отсутствующий в списке</v>
      </c>
      <c r="Y3" s="91" t="str">
        <f>IF(T3="да","средняя","легкая")</f>
        <v>легкая</v>
      </c>
      <c r="Z3" s="91" t="s">
        <v>204</v>
      </c>
      <c r="AA3" s="91" t="str">
        <f>IF(E3="Ж","нет","")</f>
        <v/>
      </c>
      <c r="AD3" s="92">
        <f>IF(ЭИ!AU5="","",ЭИ!AU5)</f>
        <v>44347</v>
      </c>
      <c r="AE3" s="92">
        <f>IF(ЭИ!AV5="","",ЭИ!AV5)</f>
        <v>44348</v>
      </c>
      <c r="AF3" s="91" t="str">
        <f>IF(ЭИ!AX5="","",ЭИ!AX5)</f>
        <v>ПККИБ</v>
      </c>
      <c r="AG3" s="91" t="str">
        <f>IF(AH3="","отрицательно","положительно")</f>
        <v>отрицательно</v>
      </c>
      <c r="AH3" s="91" t="str">
        <f>IF(X3="U07.1 COVID-19 (вирус идентифицирован)","Коронавирус COVID-2019 (2019-nCoV)","")</f>
        <v/>
      </c>
      <c r="AJ3" s="129" t="str">
        <f>подтвержденные!BG2</f>
        <v>от случая к случаю</v>
      </c>
      <c r="AK3" s="129" t="str">
        <f>подтвержденные!BH2</f>
        <v>постоянно</v>
      </c>
      <c r="AL3" s="129" t="str">
        <f>подтвержденные!BI2</f>
        <v>нет</v>
      </c>
      <c r="AM3" s="129" t="str">
        <f>подтвержденные!BJ2</f>
        <v>нет</v>
      </c>
      <c r="AN3" s="129" t="str">
        <f>подтвержденные!BK2</f>
        <v>нет</v>
      </c>
      <c r="AY3" s="148" t="str">
        <f>IF(ЭИ!AY5="контакт с заболевшим","с лицом с подтвержденным COVID-2019","с лицом с подозрительным на COVID-2019")</f>
        <v>с лицом с подозрительным на COVID-2019</v>
      </c>
      <c r="AZ3" s="91" t="str">
        <f>VLOOKUP(G3,'спр-репорт'!$G$8:$H$27,2,FALSE)</f>
        <v>в образовательной организации</v>
      </c>
      <c r="BN3" s="91" t="str">
        <f>IF(ЭИ!BN5="","",IF(ЭИ!BN5&lt;45830,"да",""))</f>
        <v>да</v>
      </c>
      <c r="BO3" s="91" t="str">
        <f>IF(ЭИ!BO5="","",ЭИ!BO5)</f>
        <v>Энцевир нео (V1)</v>
      </c>
      <c r="BP3" s="91">
        <f>IF(BN3="да",IF(BO3="Спутник Лайт",ЭИ!AM5-ЭИ!BN5,BQ3+21),"")</f>
        <v>124</v>
      </c>
      <c r="BQ3" s="91">
        <f>IF(BN3="да",IF(BO3="Спутник Лайт","",ЭИ!AM5-ЭИ!BN5),"")</f>
        <v>103</v>
      </c>
      <c r="BX3" s="148" t="str">
        <f>TRIM(ЭИ!Q5&amp;IF(ЭИ!R5="","",", ")&amp;ЭИ!R5&amp;", "&amp;ЭИ!S5&amp;", "&amp;ЭИ!T5&amp;IF(ЭИ!U5="",""," – "&amp;ЭИ!U5)&amp;IF(ЭИ!V5="","",", "&amp;ЭИ!V5))</f>
        <v>Кунгурский, Поповка, Куфонина, 17 – 9</v>
      </c>
      <c r="BY3" s="91" t="str">
        <f>IF(ЭИ!Y5="","",ЭИ!Y5)</f>
        <v>МАДОУ "ЦРР - Детский Сад № 11"</v>
      </c>
      <c r="BZ3" s="91" t="str">
        <f>IF(H3="нет","нет","да")</f>
        <v>нет</v>
      </c>
      <c r="CA3" s="91" t="s">
        <v>177</v>
      </c>
      <c r="CC3"/>
    </row>
  </sheetData>
  <autoFilter ref="A2:CC3" xr:uid="{00000000-0009-0000-0000-000004000000}"/>
  <dataValidations count="5">
    <dataValidation type="list" allowBlank="1" showInputMessage="1" showErrorMessage="1" sqref="AL3:AN3" xr:uid="{00000000-0002-0000-0400-000000000000}">
      <formula1>данетД</formula1>
    </dataValidation>
    <dataValidation type="list" allowBlank="1" showInputMessage="1" showErrorMessage="1" sqref="AJ3" xr:uid="{00000000-0002-0000-0400-000001000000}">
      <formula1>масочныйД</formula1>
    </dataValidation>
    <dataValidation type="list" allowBlank="1" showInputMessage="1" showErrorMessage="1" sqref="AK3" xr:uid="{00000000-0002-0000-0400-000002000000}">
      <formula1>перчаткиД</formula1>
    </dataValidation>
    <dataValidation type="list" errorStyle="information" allowBlank="1" showInputMessage="1" showErrorMessage="1" sqref="AH3" xr:uid="{00000000-0002-0000-0400-000003000000}">
      <formula1>скрины</formula1>
    </dataValidation>
    <dataValidation type="list" errorStyle="information" allowBlank="1" showInputMessage="1" showErrorMessage="1" sqref="AG3" xr:uid="{00000000-0002-0000-0400-000004000000}">
      <formula1>резскринисслР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10"/>
  <dimension ref="A1:F1296"/>
  <sheetViews>
    <sheetView workbookViewId="0">
      <pane xSplit="1" ySplit="1" topLeftCell="B1243" activePane="bottomRight" state="frozen"/>
      <selection activeCell="A5" sqref="A5"/>
      <selection pane="topRight" activeCell="A5" sqref="A5"/>
      <selection pane="bottomLeft" activeCell="A5" sqref="A5"/>
      <selection pane="bottomRight" activeCell="A5" sqref="A5"/>
    </sheetView>
  </sheetViews>
  <sheetFormatPr defaultRowHeight="15"/>
  <cols>
    <col min="1" max="1" width="5.42578125" bestFit="1" customWidth="1"/>
    <col min="2" max="2" width="68.28515625" customWidth="1"/>
    <col min="3" max="3" width="11" bestFit="1" customWidth="1"/>
    <col min="4" max="4" width="10.140625" bestFit="1" customWidth="1"/>
    <col min="5" max="5" width="37.140625" bestFit="1" customWidth="1"/>
    <col min="6" max="6" width="12.5703125" customWidth="1"/>
  </cols>
  <sheetData>
    <row r="1" spans="1:6">
      <c r="A1" t="s">
        <v>462</v>
      </c>
      <c r="B1" t="s">
        <v>2971</v>
      </c>
      <c r="C1" t="s">
        <v>2972</v>
      </c>
      <c r="D1" t="s">
        <v>2973</v>
      </c>
      <c r="E1" t="s">
        <v>2974</v>
      </c>
      <c r="F1" t="s">
        <v>2975</v>
      </c>
    </row>
    <row r="2" spans="1:6">
      <c r="A2">
        <v>1</v>
      </c>
      <c r="B2" t="s">
        <v>2976</v>
      </c>
      <c r="C2">
        <v>5904356296</v>
      </c>
      <c r="D2">
        <v>3191</v>
      </c>
      <c r="E2" t="s">
        <v>2949</v>
      </c>
    </row>
    <row r="3" spans="1:6">
      <c r="A3">
        <v>2</v>
      </c>
      <c r="B3" t="s">
        <v>2977</v>
      </c>
      <c r="C3">
        <v>5905023290</v>
      </c>
      <c r="D3">
        <v>2487</v>
      </c>
      <c r="E3" t="s">
        <v>2949</v>
      </c>
    </row>
    <row r="4" spans="1:6">
      <c r="A4">
        <v>3</v>
      </c>
      <c r="B4" t="s">
        <v>2978</v>
      </c>
      <c r="C4">
        <v>5903072767</v>
      </c>
      <c r="D4">
        <v>2382</v>
      </c>
      <c r="E4" t="s">
        <v>2949</v>
      </c>
    </row>
    <row r="5" spans="1:6">
      <c r="A5">
        <v>4</v>
      </c>
      <c r="B5" t="s">
        <v>2979</v>
      </c>
      <c r="C5">
        <v>5906145710</v>
      </c>
      <c r="D5">
        <v>2366</v>
      </c>
      <c r="E5" t="s">
        <v>2949</v>
      </c>
    </row>
    <row r="6" spans="1:6">
      <c r="A6">
        <v>5</v>
      </c>
      <c r="B6" t="s">
        <v>2980</v>
      </c>
      <c r="C6">
        <v>5948058427</v>
      </c>
      <c r="D6">
        <v>1889</v>
      </c>
      <c r="E6" t="s">
        <v>2949</v>
      </c>
    </row>
    <row r="7" spans="1:6">
      <c r="A7">
        <v>6</v>
      </c>
      <c r="B7" t="s">
        <v>2981</v>
      </c>
      <c r="C7">
        <v>5907042643</v>
      </c>
      <c r="D7">
        <v>1384</v>
      </c>
      <c r="E7" t="s">
        <v>2949</v>
      </c>
    </row>
    <row r="8" spans="1:6">
      <c r="A8">
        <v>7</v>
      </c>
      <c r="B8" t="s">
        <v>2982</v>
      </c>
      <c r="C8">
        <v>5904356296</v>
      </c>
      <c r="D8">
        <v>833</v>
      </c>
      <c r="E8" t="s">
        <v>2949</v>
      </c>
    </row>
    <row r="9" spans="1:6">
      <c r="A9">
        <v>8</v>
      </c>
      <c r="B9" t="s">
        <v>2983</v>
      </c>
      <c r="C9">
        <v>5914202305</v>
      </c>
      <c r="D9">
        <v>830</v>
      </c>
      <c r="E9" t="s">
        <v>2949</v>
      </c>
    </row>
    <row r="10" spans="1:6">
      <c r="A10">
        <v>9</v>
      </c>
      <c r="B10" t="s">
        <v>2984</v>
      </c>
      <c r="C10">
        <v>5957018903</v>
      </c>
      <c r="D10">
        <v>782</v>
      </c>
      <c r="E10" t="s">
        <v>2985</v>
      </c>
    </row>
    <row r="11" spans="1:6">
      <c r="A11">
        <v>10</v>
      </c>
      <c r="B11" t="s">
        <v>2986</v>
      </c>
      <c r="C11">
        <v>5948058427</v>
      </c>
      <c r="D11">
        <v>684</v>
      </c>
      <c r="E11" t="s">
        <v>2987</v>
      </c>
    </row>
    <row r="12" spans="1:6">
      <c r="A12">
        <v>11</v>
      </c>
      <c r="B12" t="s">
        <v>2988</v>
      </c>
      <c r="C12">
        <v>5920046446</v>
      </c>
      <c r="D12">
        <v>650</v>
      </c>
      <c r="E12" t="s">
        <v>2989</v>
      </c>
    </row>
    <row r="13" spans="1:6">
      <c r="A13">
        <v>12</v>
      </c>
      <c r="B13" t="s">
        <v>2990</v>
      </c>
      <c r="C13">
        <v>5911081003</v>
      </c>
      <c r="D13">
        <v>603</v>
      </c>
      <c r="E13" t="s">
        <v>2949</v>
      </c>
    </row>
    <row r="14" spans="1:6">
      <c r="A14">
        <v>13</v>
      </c>
      <c r="B14" t="s">
        <v>2991</v>
      </c>
      <c r="C14">
        <v>5903072767</v>
      </c>
      <c r="D14">
        <v>602</v>
      </c>
      <c r="E14" t="s">
        <v>2949</v>
      </c>
    </row>
    <row r="15" spans="1:6">
      <c r="A15">
        <v>14</v>
      </c>
      <c r="B15" t="s">
        <v>2992</v>
      </c>
      <c r="C15">
        <v>5918214679</v>
      </c>
      <c r="D15">
        <v>592</v>
      </c>
      <c r="E15" t="s">
        <v>2949</v>
      </c>
    </row>
    <row r="16" spans="1:6">
      <c r="A16">
        <v>15</v>
      </c>
      <c r="B16" t="s">
        <v>2993</v>
      </c>
      <c r="C16">
        <v>5906145710</v>
      </c>
      <c r="D16">
        <v>581</v>
      </c>
      <c r="E16" t="s">
        <v>2949</v>
      </c>
    </row>
    <row r="17" spans="1:5">
      <c r="A17">
        <v>16</v>
      </c>
      <c r="B17" t="s">
        <v>2994</v>
      </c>
      <c r="C17">
        <v>5902290473</v>
      </c>
      <c r="D17">
        <v>507</v>
      </c>
      <c r="E17" t="s">
        <v>2949</v>
      </c>
    </row>
    <row r="18" spans="1:5">
      <c r="A18">
        <v>17</v>
      </c>
      <c r="B18" t="s">
        <v>2995</v>
      </c>
      <c r="C18">
        <v>5902017234</v>
      </c>
      <c r="D18">
        <v>492</v>
      </c>
      <c r="E18" t="s">
        <v>2949</v>
      </c>
    </row>
    <row r="19" spans="1:5">
      <c r="A19">
        <v>18</v>
      </c>
      <c r="B19" t="s">
        <v>2996</v>
      </c>
      <c r="C19">
        <v>5944020101</v>
      </c>
      <c r="D19">
        <v>469</v>
      </c>
      <c r="E19" t="s">
        <v>2949</v>
      </c>
    </row>
    <row r="20" spans="1:5">
      <c r="A20">
        <v>19</v>
      </c>
      <c r="B20" t="s">
        <v>2997</v>
      </c>
      <c r="C20">
        <v>5906149305</v>
      </c>
      <c r="D20">
        <v>450</v>
      </c>
      <c r="E20" t="s">
        <v>2949</v>
      </c>
    </row>
    <row r="21" spans="1:5">
      <c r="A21">
        <v>20</v>
      </c>
      <c r="B21" t="s">
        <v>2998</v>
      </c>
      <c r="C21">
        <v>5903130313</v>
      </c>
      <c r="D21">
        <v>431</v>
      </c>
      <c r="E21" t="s">
        <v>2949</v>
      </c>
    </row>
    <row r="22" spans="1:5">
      <c r="A22">
        <v>21</v>
      </c>
      <c r="B22" t="s">
        <v>2999</v>
      </c>
      <c r="C22">
        <v>5916032419</v>
      </c>
      <c r="D22">
        <v>420</v>
      </c>
      <c r="E22" t="s">
        <v>2949</v>
      </c>
    </row>
    <row r="23" spans="1:5">
      <c r="A23">
        <v>22</v>
      </c>
      <c r="B23" t="s">
        <v>3000</v>
      </c>
      <c r="C23">
        <v>5918214679</v>
      </c>
      <c r="D23">
        <v>413</v>
      </c>
      <c r="E23" t="s">
        <v>2949</v>
      </c>
    </row>
    <row r="24" spans="1:5">
      <c r="A24">
        <v>23</v>
      </c>
      <c r="B24" t="s">
        <v>3001</v>
      </c>
      <c r="C24">
        <v>5981007892</v>
      </c>
      <c r="D24">
        <v>393</v>
      </c>
      <c r="E24" t="s">
        <v>2949</v>
      </c>
    </row>
    <row r="25" spans="1:5">
      <c r="A25">
        <v>24</v>
      </c>
      <c r="B25" t="s">
        <v>3002</v>
      </c>
      <c r="C25">
        <v>5920046446</v>
      </c>
      <c r="D25">
        <v>388</v>
      </c>
      <c r="E25" t="s">
        <v>2949</v>
      </c>
    </row>
    <row r="26" spans="1:5">
      <c r="A26">
        <v>25</v>
      </c>
      <c r="B26" t="s">
        <v>3003</v>
      </c>
      <c r="C26">
        <v>5905253670</v>
      </c>
      <c r="D26">
        <v>356</v>
      </c>
      <c r="E26" t="s">
        <v>2949</v>
      </c>
    </row>
    <row r="27" spans="1:5">
      <c r="A27">
        <v>26</v>
      </c>
      <c r="B27" t="s">
        <v>3004</v>
      </c>
      <c r="C27">
        <v>5903072767</v>
      </c>
      <c r="D27">
        <v>349</v>
      </c>
      <c r="E27" t="s">
        <v>2949</v>
      </c>
    </row>
    <row r="28" spans="1:5">
      <c r="A28">
        <v>27</v>
      </c>
      <c r="B28" t="s">
        <v>3005</v>
      </c>
      <c r="C28">
        <v>5938000611</v>
      </c>
      <c r="D28">
        <v>342</v>
      </c>
      <c r="E28" t="s">
        <v>2949</v>
      </c>
    </row>
    <row r="29" spans="1:5">
      <c r="A29">
        <v>28</v>
      </c>
      <c r="B29" t="s">
        <v>3006</v>
      </c>
      <c r="C29">
        <v>5914204581</v>
      </c>
      <c r="D29">
        <v>337</v>
      </c>
      <c r="E29" t="s">
        <v>2949</v>
      </c>
    </row>
    <row r="30" spans="1:5">
      <c r="A30">
        <v>29</v>
      </c>
      <c r="B30" t="s">
        <v>3007</v>
      </c>
      <c r="C30">
        <v>5908078603</v>
      </c>
      <c r="D30">
        <v>335</v>
      </c>
      <c r="E30" t="s">
        <v>2949</v>
      </c>
    </row>
    <row r="31" spans="1:5">
      <c r="A31">
        <v>30</v>
      </c>
      <c r="B31" t="s">
        <v>3008</v>
      </c>
      <c r="C31">
        <v>5981007892</v>
      </c>
      <c r="D31">
        <v>334</v>
      </c>
      <c r="E31" t="s">
        <v>2949</v>
      </c>
    </row>
    <row r="32" spans="1:5">
      <c r="A32">
        <v>31</v>
      </c>
      <c r="B32" t="s">
        <v>2944</v>
      </c>
      <c r="C32">
        <v>5916032419</v>
      </c>
      <c r="D32">
        <v>334</v>
      </c>
      <c r="E32" t="s">
        <v>2949</v>
      </c>
    </row>
    <row r="33" spans="1:5">
      <c r="A33">
        <v>32</v>
      </c>
      <c r="B33" t="s">
        <v>3009</v>
      </c>
      <c r="C33">
        <v>5948058427</v>
      </c>
      <c r="D33">
        <v>327</v>
      </c>
      <c r="E33" t="s">
        <v>2949</v>
      </c>
    </row>
    <row r="34" spans="1:5">
      <c r="A34">
        <v>33</v>
      </c>
      <c r="B34" t="s">
        <v>3010</v>
      </c>
      <c r="C34">
        <v>5904356296</v>
      </c>
      <c r="D34">
        <v>326</v>
      </c>
      <c r="E34" t="s">
        <v>2949</v>
      </c>
    </row>
    <row r="35" spans="1:5">
      <c r="A35">
        <v>34</v>
      </c>
      <c r="B35" t="s">
        <v>3011</v>
      </c>
      <c r="C35">
        <v>5902017234</v>
      </c>
      <c r="D35">
        <v>325</v>
      </c>
      <c r="E35" t="s">
        <v>2949</v>
      </c>
    </row>
    <row r="36" spans="1:5">
      <c r="A36">
        <v>35</v>
      </c>
      <c r="B36" t="s">
        <v>3012</v>
      </c>
      <c r="C36">
        <v>5906147330</v>
      </c>
      <c r="D36">
        <v>322</v>
      </c>
      <c r="E36" t="s">
        <v>2949</v>
      </c>
    </row>
    <row r="37" spans="1:5">
      <c r="A37">
        <v>36</v>
      </c>
      <c r="B37" t="s">
        <v>3013</v>
      </c>
      <c r="C37">
        <v>5902017234</v>
      </c>
      <c r="D37">
        <v>312</v>
      </c>
      <c r="E37" t="s">
        <v>2949</v>
      </c>
    </row>
    <row r="38" spans="1:5">
      <c r="A38">
        <v>37</v>
      </c>
      <c r="B38" t="s">
        <v>3014</v>
      </c>
      <c r="C38">
        <v>5943030026</v>
      </c>
      <c r="D38">
        <v>302</v>
      </c>
      <c r="E38" t="s">
        <v>3015</v>
      </c>
    </row>
    <row r="39" spans="1:5">
      <c r="A39">
        <v>38</v>
      </c>
      <c r="B39" t="s">
        <v>3016</v>
      </c>
      <c r="C39">
        <v>5939000357</v>
      </c>
      <c r="D39">
        <v>295</v>
      </c>
      <c r="E39" t="s">
        <v>2949</v>
      </c>
    </row>
    <row r="40" spans="1:5">
      <c r="A40">
        <v>39</v>
      </c>
      <c r="B40" t="s">
        <v>3017</v>
      </c>
      <c r="C40">
        <v>5919028210</v>
      </c>
      <c r="D40">
        <v>287</v>
      </c>
      <c r="E40" t="s">
        <v>2949</v>
      </c>
    </row>
    <row r="41" spans="1:5">
      <c r="A41">
        <v>40</v>
      </c>
      <c r="B41" t="s">
        <v>3018</v>
      </c>
      <c r="C41">
        <v>5933180336</v>
      </c>
      <c r="D41">
        <v>281</v>
      </c>
      <c r="E41" t="s">
        <v>2949</v>
      </c>
    </row>
    <row r="42" spans="1:5">
      <c r="A42">
        <v>41</v>
      </c>
      <c r="B42" t="s">
        <v>3019</v>
      </c>
      <c r="C42">
        <v>5907034272</v>
      </c>
      <c r="D42">
        <v>281</v>
      </c>
      <c r="E42" t="s">
        <v>2949</v>
      </c>
    </row>
    <row r="43" spans="1:5">
      <c r="A43">
        <v>42</v>
      </c>
      <c r="B43" t="s">
        <v>3020</v>
      </c>
      <c r="C43">
        <v>5947001178</v>
      </c>
      <c r="D43">
        <v>279</v>
      </c>
      <c r="E43" t="s">
        <v>2949</v>
      </c>
    </row>
    <row r="44" spans="1:5">
      <c r="A44">
        <v>43</v>
      </c>
      <c r="B44" t="s">
        <v>2946</v>
      </c>
      <c r="C44">
        <v>5906147330</v>
      </c>
      <c r="D44">
        <v>279</v>
      </c>
      <c r="E44" t="s">
        <v>2949</v>
      </c>
    </row>
    <row r="45" spans="1:5">
      <c r="A45">
        <v>44</v>
      </c>
      <c r="B45" t="s">
        <v>3021</v>
      </c>
      <c r="C45">
        <v>5904310365</v>
      </c>
      <c r="D45">
        <v>274</v>
      </c>
      <c r="E45" t="s">
        <v>2949</v>
      </c>
    </row>
    <row r="46" spans="1:5">
      <c r="A46">
        <v>45</v>
      </c>
      <c r="B46" t="s">
        <v>3022</v>
      </c>
      <c r="C46">
        <v>5903130313</v>
      </c>
      <c r="D46">
        <v>271</v>
      </c>
      <c r="E46" t="s">
        <v>2949</v>
      </c>
    </row>
    <row r="47" spans="1:5">
      <c r="A47">
        <v>46</v>
      </c>
      <c r="B47" t="s">
        <v>3023</v>
      </c>
      <c r="C47">
        <v>5917004527</v>
      </c>
      <c r="D47">
        <v>269</v>
      </c>
      <c r="E47" t="s">
        <v>2949</v>
      </c>
    </row>
    <row r="48" spans="1:5">
      <c r="A48">
        <v>47</v>
      </c>
      <c r="B48" t="s">
        <v>3024</v>
      </c>
      <c r="C48">
        <v>5911081003</v>
      </c>
      <c r="D48">
        <v>268</v>
      </c>
      <c r="E48" t="s">
        <v>2949</v>
      </c>
    </row>
    <row r="49" spans="1:5">
      <c r="A49">
        <v>48</v>
      </c>
      <c r="B49" t="s">
        <v>3025</v>
      </c>
      <c r="C49">
        <v>5916032419</v>
      </c>
      <c r="D49">
        <v>255</v>
      </c>
      <c r="E49" t="s">
        <v>2949</v>
      </c>
    </row>
    <row r="50" spans="1:5">
      <c r="A50">
        <v>49</v>
      </c>
      <c r="B50" t="s">
        <v>3026</v>
      </c>
      <c r="C50">
        <v>5902017234</v>
      </c>
      <c r="D50">
        <v>250</v>
      </c>
      <c r="E50" t="s">
        <v>2949</v>
      </c>
    </row>
    <row r="51" spans="1:5">
      <c r="A51">
        <v>50</v>
      </c>
      <c r="B51" t="s">
        <v>3027</v>
      </c>
      <c r="C51">
        <v>5906145710</v>
      </c>
      <c r="D51">
        <v>248</v>
      </c>
      <c r="E51" t="s">
        <v>2949</v>
      </c>
    </row>
    <row r="52" spans="1:5">
      <c r="A52">
        <v>51</v>
      </c>
      <c r="B52" t="s">
        <v>3028</v>
      </c>
      <c r="C52">
        <v>5908078603</v>
      </c>
      <c r="D52">
        <v>247</v>
      </c>
      <c r="E52" t="s">
        <v>2949</v>
      </c>
    </row>
    <row r="53" spans="1:5">
      <c r="A53">
        <v>52</v>
      </c>
      <c r="B53" t="s">
        <v>3029</v>
      </c>
      <c r="C53">
        <v>5908078603</v>
      </c>
      <c r="D53">
        <v>243</v>
      </c>
      <c r="E53" t="s">
        <v>2949</v>
      </c>
    </row>
    <row r="54" spans="1:5">
      <c r="A54">
        <v>53</v>
      </c>
      <c r="B54" t="s">
        <v>3030</v>
      </c>
      <c r="C54">
        <v>5921032100</v>
      </c>
      <c r="D54">
        <v>239</v>
      </c>
      <c r="E54" t="s">
        <v>2949</v>
      </c>
    </row>
    <row r="55" spans="1:5">
      <c r="A55">
        <v>54</v>
      </c>
      <c r="B55" t="s">
        <v>3031</v>
      </c>
      <c r="C55">
        <v>5904383130</v>
      </c>
      <c r="D55">
        <v>238</v>
      </c>
      <c r="E55" t="s">
        <v>2949</v>
      </c>
    </row>
    <row r="56" spans="1:5">
      <c r="A56">
        <v>55</v>
      </c>
      <c r="B56" t="s">
        <v>3032</v>
      </c>
      <c r="C56">
        <v>5933180336</v>
      </c>
      <c r="D56">
        <v>235</v>
      </c>
      <c r="E56" t="s">
        <v>2949</v>
      </c>
    </row>
    <row r="57" spans="1:5">
      <c r="A57">
        <v>56</v>
      </c>
      <c r="B57" t="s">
        <v>3033</v>
      </c>
      <c r="C57">
        <v>5937000859</v>
      </c>
      <c r="D57">
        <v>235</v>
      </c>
      <c r="E57" t="s">
        <v>2949</v>
      </c>
    </row>
    <row r="58" spans="1:5">
      <c r="A58">
        <v>57</v>
      </c>
      <c r="B58" t="s">
        <v>3034</v>
      </c>
      <c r="C58">
        <v>5951001460</v>
      </c>
      <c r="D58">
        <v>234</v>
      </c>
      <c r="E58" t="s">
        <v>2949</v>
      </c>
    </row>
    <row r="59" spans="1:5">
      <c r="A59">
        <v>58</v>
      </c>
      <c r="B59" t="s">
        <v>3035</v>
      </c>
      <c r="C59">
        <v>5908078603</v>
      </c>
      <c r="D59">
        <v>230</v>
      </c>
      <c r="E59" t="s">
        <v>2949</v>
      </c>
    </row>
    <row r="60" spans="1:5">
      <c r="A60">
        <v>59</v>
      </c>
      <c r="B60" t="s">
        <v>3036</v>
      </c>
      <c r="C60">
        <v>5921035920</v>
      </c>
      <c r="D60">
        <v>222</v>
      </c>
      <c r="E60" t="s">
        <v>2949</v>
      </c>
    </row>
    <row r="61" spans="1:5">
      <c r="A61">
        <v>60</v>
      </c>
      <c r="B61" t="s">
        <v>507</v>
      </c>
      <c r="C61">
        <v>5906064411</v>
      </c>
      <c r="D61">
        <v>220</v>
      </c>
      <c r="E61" t="s">
        <v>2949</v>
      </c>
    </row>
    <row r="62" spans="1:5">
      <c r="A62">
        <v>61</v>
      </c>
      <c r="B62" t="s">
        <v>3037</v>
      </c>
      <c r="C62">
        <v>5921035920</v>
      </c>
      <c r="D62">
        <v>218</v>
      </c>
      <c r="E62" t="s">
        <v>2949</v>
      </c>
    </row>
    <row r="63" spans="1:5">
      <c r="A63">
        <v>62</v>
      </c>
      <c r="B63" t="s">
        <v>3038</v>
      </c>
      <c r="C63">
        <v>5904356296</v>
      </c>
      <c r="D63">
        <v>215</v>
      </c>
      <c r="E63" t="s">
        <v>2949</v>
      </c>
    </row>
    <row r="64" spans="1:5">
      <c r="A64">
        <v>63</v>
      </c>
      <c r="B64" t="s">
        <v>3039</v>
      </c>
      <c r="C64">
        <v>5930002550</v>
      </c>
      <c r="D64">
        <v>212</v>
      </c>
      <c r="E64" t="s">
        <v>2949</v>
      </c>
    </row>
    <row r="65" spans="1:5">
      <c r="A65">
        <v>64</v>
      </c>
      <c r="B65" t="s">
        <v>3040</v>
      </c>
      <c r="C65">
        <v>5945001013</v>
      </c>
      <c r="D65">
        <v>210</v>
      </c>
      <c r="E65" t="s">
        <v>2949</v>
      </c>
    </row>
    <row r="66" spans="1:5">
      <c r="A66">
        <v>65</v>
      </c>
      <c r="B66" t="s">
        <v>3041</v>
      </c>
      <c r="C66">
        <v>5906149305</v>
      </c>
      <c r="D66">
        <v>204</v>
      </c>
      <c r="E66" t="s">
        <v>2949</v>
      </c>
    </row>
    <row r="67" spans="1:5">
      <c r="A67">
        <v>66</v>
      </c>
      <c r="B67" t="s">
        <v>3042</v>
      </c>
      <c r="C67">
        <v>5921035920</v>
      </c>
      <c r="D67">
        <v>203</v>
      </c>
      <c r="E67" t="s">
        <v>2949</v>
      </c>
    </row>
    <row r="68" spans="1:5">
      <c r="A68">
        <v>67</v>
      </c>
      <c r="B68" t="s">
        <v>3043</v>
      </c>
      <c r="C68">
        <v>5948058427</v>
      </c>
      <c r="D68">
        <v>202</v>
      </c>
      <c r="E68" t="s">
        <v>2949</v>
      </c>
    </row>
    <row r="69" spans="1:5">
      <c r="A69">
        <v>68</v>
      </c>
      <c r="B69" t="s">
        <v>3044</v>
      </c>
      <c r="C69">
        <v>5953000260</v>
      </c>
      <c r="D69">
        <v>201</v>
      </c>
      <c r="E69" t="s">
        <v>3045</v>
      </c>
    </row>
    <row r="70" spans="1:5">
      <c r="A70">
        <v>69</v>
      </c>
      <c r="B70" t="s">
        <v>3046</v>
      </c>
      <c r="C70">
        <v>5941000548</v>
      </c>
      <c r="D70">
        <v>201</v>
      </c>
      <c r="E70" t="s">
        <v>2949</v>
      </c>
    </row>
    <row r="71" spans="1:5">
      <c r="A71">
        <v>70</v>
      </c>
      <c r="B71" t="s">
        <v>3047</v>
      </c>
      <c r="C71">
        <v>5905023290</v>
      </c>
      <c r="D71">
        <v>199</v>
      </c>
      <c r="E71" t="s">
        <v>2949</v>
      </c>
    </row>
    <row r="72" spans="1:5">
      <c r="A72">
        <v>71</v>
      </c>
      <c r="B72" t="s">
        <v>3048</v>
      </c>
      <c r="C72">
        <v>5941000548</v>
      </c>
      <c r="D72">
        <v>198</v>
      </c>
      <c r="E72" t="s">
        <v>2949</v>
      </c>
    </row>
    <row r="73" spans="1:5">
      <c r="A73">
        <v>72</v>
      </c>
      <c r="B73" t="s">
        <v>3049</v>
      </c>
      <c r="C73">
        <v>5908078603</v>
      </c>
      <c r="D73">
        <v>187</v>
      </c>
      <c r="E73" t="s">
        <v>2949</v>
      </c>
    </row>
    <row r="74" spans="1:5">
      <c r="A74">
        <v>73</v>
      </c>
      <c r="B74" t="s">
        <v>3050</v>
      </c>
      <c r="C74">
        <v>5919028210</v>
      </c>
      <c r="D74">
        <v>186</v>
      </c>
      <c r="E74" t="s">
        <v>2949</v>
      </c>
    </row>
    <row r="75" spans="1:5">
      <c r="A75">
        <v>74</v>
      </c>
      <c r="B75" t="s">
        <v>3051</v>
      </c>
      <c r="C75">
        <v>5948058427</v>
      </c>
      <c r="D75">
        <v>181</v>
      </c>
      <c r="E75" t="s">
        <v>2949</v>
      </c>
    </row>
    <row r="76" spans="1:5">
      <c r="A76">
        <v>75</v>
      </c>
      <c r="B76" t="s">
        <v>3052</v>
      </c>
      <c r="C76">
        <v>5905253670</v>
      </c>
      <c r="D76">
        <v>181</v>
      </c>
      <c r="E76" t="s">
        <v>2949</v>
      </c>
    </row>
    <row r="77" spans="1:5">
      <c r="A77">
        <v>76</v>
      </c>
      <c r="B77" t="s">
        <v>3053</v>
      </c>
      <c r="C77">
        <v>5951001460</v>
      </c>
      <c r="D77">
        <v>180</v>
      </c>
      <c r="E77" t="s">
        <v>3054</v>
      </c>
    </row>
    <row r="78" spans="1:5">
      <c r="A78">
        <v>77</v>
      </c>
      <c r="B78" t="s">
        <v>3055</v>
      </c>
      <c r="C78">
        <v>5908078603</v>
      </c>
      <c r="D78">
        <v>179</v>
      </c>
      <c r="E78" t="s">
        <v>2949</v>
      </c>
    </row>
    <row r="79" spans="1:5">
      <c r="A79">
        <v>78</v>
      </c>
      <c r="B79" t="s">
        <v>3056</v>
      </c>
      <c r="C79">
        <v>5908078603</v>
      </c>
      <c r="D79">
        <v>178</v>
      </c>
      <c r="E79" t="s">
        <v>2949</v>
      </c>
    </row>
    <row r="80" spans="1:5">
      <c r="A80">
        <v>79</v>
      </c>
      <c r="B80" t="s">
        <v>3057</v>
      </c>
      <c r="C80">
        <v>5919025096</v>
      </c>
      <c r="D80">
        <v>172</v>
      </c>
      <c r="E80" t="s">
        <v>2949</v>
      </c>
    </row>
    <row r="81" spans="1:5">
      <c r="A81">
        <v>80</v>
      </c>
      <c r="B81" t="s">
        <v>3058</v>
      </c>
      <c r="C81">
        <v>5914202305</v>
      </c>
      <c r="D81">
        <v>172</v>
      </c>
      <c r="E81" t="s">
        <v>2949</v>
      </c>
    </row>
    <row r="82" spans="1:5">
      <c r="A82">
        <v>81</v>
      </c>
      <c r="B82" t="s">
        <v>3059</v>
      </c>
      <c r="C82">
        <v>5916032419</v>
      </c>
      <c r="D82">
        <v>171</v>
      </c>
      <c r="E82" t="s">
        <v>2949</v>
      </c>
    </row>
    <row r="83" spans="1:5">
      <c r="A83">
        <v>82</v>
      </c>
      <c r="B83" t="s">
        <v>3060</v>
      </c>
      <c r="C83">
        <v>5911081003</v>
      </c>
      <c r="D83">
        <v>164</v>
      </c>
      <c r="E83" t="s">
        <v>2949</v>
      </c>
    </row>
    <row r="84" spans="1:5">
      <c r="A84">
        <v>83</v>
      </c>
      <c r="B84" t="s">
        <v>3061</v>
      </c>
      <c r="C84">
        <v>5920046446</v>
      </c>
      <c r="D84">
        <v>164</v>
      </c>
      <c r="E84" t="s">
        <v>2949</v>
      </c>
    </row>
    <row r="85" spans="1:5">
      <c r="A85">
        <v>84</v>
      </c>
      <c r="B85" t="s">
        <v>3062</v>
      </c>
      <c r="C85" t="s">
        <v>3063</v>
      </c>
      <c r="D85">
        <v>163</v>
      </c>
      <c r="E85" t="s">
        <v>2949</v>
      </c>
    </row>
    <row r="86" spans="1:5">
      <c r="A86">
        <v>85</v>
      </c>
      <c r="B86" t="s">
        <v>3064</v>
      </c>
      <c r="C86">
        <v>5902017234</v>
      </c>
      <c r="D86">
        <v>161</v>
      </c>
      <c r="E86" t="s">
        <v>2949</v>
      </c>
    </row>
    <row r="87" spans="1:5">
      <c r="A87">
        <v>86</v>
      </c>
      <c r="B87" t="s">
        <v>3065</v>
      </c>
      <c r="C87">
        <v>5911081003</v>
      </c>
      <c r="D87">
        <v>159</v>
      </c>
      <c r="E87" t="s">
        <v>2949</v>
      </c>
    </row>
    <row r="88" spans="1:5">
      <c r="A88">
        <v>87</v>
      </c>
      <c r="B88" t="s">
        <v>3066</v>
      </c>
      <c r="C88">
        <v>5921032100</v>
      </c>
      <c r="D88">
        <v>155</v>
      </c>
      <c r="E88" t="s">
        <v>3067</v>
      </c>
    </row>
    <row r="89" spans="1:5">
      <c r="A89">
        <v>88</v>
      </c>
      <c r="B89" t="s">
        <v>3068</v>
      </c>
      <c r="C89">
        <v>5919028210</v>
      </c>
      <c r="D89">
        <v>155</v>
      </c>
      <c r="E89" t="s">
        <v>2949</v>
      </c>
    </row>
    <row r="90" spans="1:5">
      <c r="A90">
        <v>89</v>
      </c>
      <c r="B90" t="s">
        <v>3069</v>
      </c>
      <c r="C90">
        <v>5937000859</v>
      </c>
      <c r="D90">
        <v>155</v>
      </c>
      <c r="E90" t="s">
        <v>2949</v>
      </c>
    </row>
    <row r="91" spans="1:5">
      <c r="A91">
        <v>90</v>
      </c>
      <c r="B91" t="s">
        <v>3070</v>
      </c>
      <c r="C91">
        <v>5911054352</v>
      </c>
      <c r="D91">
        <v>151</v>
      </c>
      <c r="E91" t="s">
        <v>2949</v>
      </c>
    </row>
    <row r="92" spans="1:5">
      <c r="A92">
        <v>91</v>
      </c>
      <c r="B92" t="s">
        <v>3071</v>
      </c>
      <c r="C92">
        <v>5917004527</v>
      </c>
      <c r="D92">
        <v>151</v>
      </c>
      <c r="E92" t="s">
        <v>2949</v>
      </c>
    </row>
    <row r="93" spans="1:5">
      <c r="A93">
        <v>92</v>
      </c>
      <c r="B93" t="s">
        <v>3072</v>
      </c>
      <c r="C93">
        <v>5917004527</v>
      </c>
      <c r="D93">
        <v>150</v>
      </c>
      <c r="E93" t="s">
        <v>2949</v>
      </c>
    </row>
    <row r="94" spans="1:5">
      <c r="A94">
        <v>93</v>
      </c>
      <c r="B94" t="s">
        <v>3073</v>
      </c>
      <c r="C94">
        <v>5920035980</v>
      </c>
      <c r="D94">
        <v>150</v>
      </c>
      <c r="E94" t="s">
        <v>3074</v>
      </c>
    </row>
    <row r="95" spans="1:5">
      <c r="A95">
        <v>94</v>
      </c>
      <c r="B95" t="s">
        <v>3075</v>
      </c>
      <c r="C95">
        <v>5919028210</v>
      </c>
      <c r="D95">
        <v>150</v>
      </c>
      <c r="E95" t="s">
        <v>2949</v>
      </c>
    </row>
    <row r="96" spans="1:5">
      <c r="A96">
        <v>95</v>
      </c>
      <c r="B96" t="s">
        <v>3076</v>
      </c>
      <c r="C96">
        <v>5908078603</v>
      </c>
      <c r="D96">
        <v>148</v>
      </c>
      <c r="E96" t="s">
        <v>2949</v>
      </c>
    </row>
    <row r="97" spans="1:5">
      <c r="A97">
        <v>96</v>
      </c>
      <c r="B97" t="s">
        <v>3077</v>
      </c>
      <c r="C97">
        <v>5944020101</v>
      </c>
      <c r="D97">
        <v>145</v>
      </c>
      <c r="E97" t="s">
        <v>3078</v>
      </c>
    </row>
    <row r="98" spans="1:5">
      <c r="A98">
        <v>97</v>
      </c>
      <c r="B98" t="s">
        <v>3079</v>
      </c>
      <c r="C98">
        <v>5906145710</v>
      </c>
      <c r="D98">
        <v>141</v>
      </c>
      <c r="E98" t="s">
        <v>2949</v>
      </c>
    </row>
    <row r="99" spans="1:5">
      <c r="A99">
        <v>98</v>
      </c>
      <c r="B99" t="s">
        <v>3080</v>
      </c>
      <c r="C99">
        <v>5902017234</v>
      </c>
      <c r="D99">
        <v>141</v>
      </c>
      <c r="E99" t="s">
        <v>2949</v>
      </c>
    </row>
    <row r="100" spans="1:5">
      <c r="A100">
        <v>99</v>
      </c>
      <c r="B100" t="s">
        <v>3081</v>
      </c>
      <c r="C100">
        <v>5906064411</v>
      </c>
      <c r="D100">
        <v>141</v>
      </c>
      <c r="E100" t="s">
        <v>2949</v>
      </c>
    </row>
    <row r="101" spans="1:5">
      <c r="A101">
        <v>100</v>
      </c>
      <c r="B101" t="s">
        <v>3082</v>
      </c>
      <c r="C101">
        <v>5919025096</v>
      </c>
      <c r="D101">
        <v>136</v>
      </c>
      <c r="E101" t="s">
        <v>2949</v>
      </c>
    </row>
    <row r="102" spans="1:5">
      <c r="A102">
        <v>101</v>
      </c>
      <c r="B102" t="s">
        <v>3083</v>
      </c>
      <c r="C102">
        <v>5911081003</v>
      </c>
      <c r="D102">
        <v>135</v>
      </c>
      <c r="E102" t="s">
        <v>2949</v>
      </c>
    </row>
    <row r="103" spans="1:5">
      <c r="A103">
        <v>102</v>
      </c>
      <c r="B103" t="s">
        <v>3084</v>
      </c>
      <c r="C103">
        <v>5920046446</v>
      </c>
      <c r="D103">
        <v>133</v>
      </c>
      <c r="E103" t="s">
        <v>2949</v>
      </c>
    </row>
    <row r="104" spans="1:5">
      <c r="A104">
        <v>103</v>
      </c>
      <c r="B104" t="s">
        <v>3085</v>
      </c>
      <c r="C104">
        <v>5919028210</v>
      </c>
      <c r="D104">
        <v>128</v>
      </c>
      <c r="E104" t="s">
        <v>2949</v>
      </c>
    </row>
    <row r="105" spans="1:5">
      <c r="A105">
        <v>104</v>
      </c>
      <c r="B105" t="s">
        <v>3086</v>
      </c>
      <c r="C105">
        <v>5903130313</v>
      </c>
      <c r="D105">
        <v>127</v>
      </c>
      <c r="E105" t="s">
        <v>2949</v>
      </c>
    </row>
    <row r="106" spans="1:5">
      <c r="A106">
        <v>105</v>
      </c>
      <c r="B106" t="s">
        <v>3087</v>
      </c>
      <c r="C106">
        <v>5907042643</v>
      </c>
      <c r="D106">
        <v>126</v>
      </c>
      <c r="E106" t="s">
        <v>2949</v>
      </c>
    </row>
    <row r="107" spans="1:5">
      <c r="A107">
        <v>106</v>
      </c>
      <c r="B107" t="s">
        <v>3088</v>
      </c>
      <c r="C107">
        <v>5904356296</v>
      </c>
      <c r="D107">
        <v>125</v>
      </c>
      <c r="E107" t="s">
        <v>2949</v>
      </c>
    </row>
    <row r="108" spans="1:5">
      <c r="A108">
        <v>107</v>
      </c>
      <c r="B108" t="s">
        <v>2945</v>
      </c>
      <c r="C108">
        <v>5946000220</v>
      </c>
      <c r="D108">
        <v>125</v>
      </c>
      <c r="E108" t="s">
        <v>2949</v>
      </c>
    </row>
    <row r="109" spans="1:5">
      <c r="A109">
        <v>108</v>
      </c>
      <c r="B109" t="s">
        <v>3089</v>
      </c>
      <c r="C109">
        <v>5951001460</v>
      </c>
      <c r="D109">
        <v>125</v>
      </c>
      <c r="E109" t="s">
        <v>2949</v>
      </c>
    </row>
    <row r="110" spans="1:5">
      <c r="A110">
        <v>109</v>
      </c>
      <c r="B110" t="s">
        <v>3090</v>
      </c>
      <c r="C110">
        <v>5947001178</v>
      </c>
      <c r="D110">
        <v>124</v>
      </c>
      <c r="E110" t="s">
        <v>2949</v>
      </c>
    </row>
    <row r="111" spans="1:5">
      <c r="A111">
        <v>110</v>
      </c>
      <c r="B111" t="s">
        <v>3091</v>
      </c>
      <c r="C111">
        <v>5921035920</v>
      </c>
      <c r="D111">
        <v>122</v>
      </c>
      <c r="E111" t="s">
        <v>2949</v>
      </c>
    </row>
    <row r="112" spans="1:5">
      <c r="A112">
        <v>111</v>
      </c>
      <c r="B112" t="s">
        <v>3092</v>
      </c>
      <c r="C112" t="s">
        <v>3063</v>
      </c>
      <c r="D112">
        <v>120</v>
      </c>
      <c r="E112" t="s">
        <v>2949</v>
      </c>
    </row>
    <row r="113" spans="1:5">
      <c r="A113">
        <v>112</v>
      </c>
      <c r="B113" t="s">
        <v>3093</v>
      </c>
      <c r="C113">
        <v>5957018903</v>
      </c>
      <c r="D113">
        <v>118</v>
      </c>
      <c r="E113" t="s">
        <v>2949</v>
      </c>
    </row>
    <row r="114" spans="1:5">
      <c r="A114">
        <v>113</v>
      </c>
      <c r="B114" t="s">
        <v>3094</v>
      </c>
      <c r="C114">
        <v>5907053483</v>
      </c>
      <c r="D114">
        <v>117</v>
      </c>
      <c r="E114" t="s">
        <v>2949</v>
      </c>
    </row>
    <row r="115" spans="1:5">
      <c r="A115">
        <v>114</v>
      </c>
      <c r="B115" t="s">
        <v>3095</v>
      </c>
      <c r="C115">
        <v>5902293805</v>
      </c>
      <c r="D115">
        <v>117</v>
      </c>
      <c r="E115" t="s">
        <v>2949</v>
      </c>
    </row>
    <row r="116" spans="1:5">
      <c r="A116">
        <v>115</v>
      </c>
      <c r="B116" t="s">
        <v>3096</v>
      </c>
      <c r="C116">
        <v>5948058427</v>
      </c>
      <c r="D116">
        <v>116</v>
      </c>
      <c r="E116" t="s">
        <v>2949</v>
      </c>
    </row>
    <row r="117" spans="1:5">
      <c r="A117">
        <v>116</v>
      </c>
      <c r="B117" t="s">
        <v>3097</v>
      </c>
      <c r="C117">
        <v>5930002550</v>
      </c>
      <c r="D117">
        <v>115</v>
      </c>
      <c r="E117" t="s">
        <v>2949</v>
      </c>
    </row>
    <row r="118" spans="1:5">
      <c r="A118">
        <v>117</v>
      </c>
      <c r="B118" t="s">
        <v>3098</v>
      </c>
      <c r="D118">
        <v>115</v>
      </c>
      <c r="E118" t="s">
        <v>2949</v>
      </c>
    </row>
    <row r="119" spans="1:5">
      <c r="A119">
        <v>118</v>
      </c>
      <c r="B119" t="s">
        <v>3099</v>
      </c>
      <c r="C119">
        <v>5935002466</v>
      </c>
      <c r="D119">
        <v>113</v>
      </c>
      <c r="E119" t="s">
        <v>3100</v>
      </c>
    </row>
    <row r="120" spans="1:5">
      <c r="A120">
        <v>119</v>
      </c>
      <c r="B120" t="s">
        <v>3101</v>
      </c>
      <c r="C120">
        <v>5904383130</v>
      </c>
      <c r="D120">
        <v>112</v>
      </c>
      <c r="E120" t="s">
        <v>2949</v>
      </c>
    </row>
    <row r="121" spans="1:5">
      <c r="A121">
        <v>120</v>
      </c>
      <c r="B121" t="s">
        <v>3102</v>
      </c>
      <c r="C121">
        <v>5905253670</v>
      </c>
      <c r="D121">
        <v>112</v>
      </c>
      <c r="E121" t="s">
        <v>3103</v>
      </c>
    </row>
    <row r="122" spans="1:5">
      <c r="A122">
        <v>121</v>
      </c>
      <c r="B122" t="s">
        <v>3104</v>
      </c>
      <c r="C122">
        <v>5904356296</v>
      </c>
      <c r="D122">
        <v>112</v>
      </c>
      <c r="E122" t="s">
        <v>2949</v>
      </c>
    </row>
    <row r="123" spans="1:5">
      <c r="A123">
        <v>122</v>
      </c>
      <c r="B123" t="s">
        <v>3105</v>
      </c>
      <c r="C123">
        <v>5917004527</v>
      </c>
      <c r="D123">
        <v>111</v>
      </c>
      <c r="E123" t="s">
        <v>2949</v>
      </c>
    </row>
    <row r="124" spans="1:5">
      <c r="A124">
        <v>123</v>
      </c>
      <c r="B124" t="s">
        <v>3106</v>
      </c>
      <c r="C124">
        <v>5919028210</v>
      </c>
      <c r="D124">
        <v>109</v>
      </c>
      <c r="E124" t="s">
        <v>2949</v>
      </c>
    </row>
    <row r="125" spans="1:5">
      <c r="A125">
        <v>124</v>
      </c>
      <c r="B125" t="s">
        <v>3107</v>
      </c>
      <c r="C125">
        <v>5902017114</v>
      </c>
      <c r="D125">
        <v>109</v>
      </c>
      <c r="E125" t="s">
        <v>2949</v>
      </c>
    </row>
    <row r="126" spans="1:5">
      <c r="A126">
        <v>125</v>
      </c>
      <c r="B126" t="s">
        <v>3108</v>
      </c>
      <c r="C126">
        <v>5916032419</v>
      </c>
      <c r="D126">
        <v>108</v>
      </c>
      <c r="E126" t="s">
        <v>2949</v>
      </c>
    </row>
    <row r="127" spans="1:5">
      <c r="A127">
        <v>126</v>
      </c>
      <c r="B127" t="s">
        <v>3109</v>
      </c>
      <c r="C127">
        <v>5943030026</v>
      </c>
      <c r="D127">
        <v>108</v>
      </c>
      <c r="E127" t="s">
        <v>2949</v>
      </c>
    </row>
    <row r="128" spans="1:5">
      <c r="A128">
        <v>127</v>
      </c>
      <c r="B128" t="s">
        <v>3110</v>
      </c>
      <c r="C128">
        <v>5908037727</v>
      </c>
      <c r="D128">
        <v>107</v>
      </c>
      <c r="E128" t="s">
        <v>2949</v>
      </c>
    </row>
    <row r="129" spans="1:5">
      <c r="A129">
        <v>128</v>
      </c>
      <c r="B129" t="s">
        <v>3111</v>
      </c>
      <c r="C129">
        <v>5902293805</v>
      </c>
      <c r="D129">
        <v>107</v>
      </c>
      <c r="E129" t="s">
        <v>2949</v>
      </c>
    </row>
    <row r="130" spans="1:5">
      <c r="A130">
        <v>129</v>
      </c>
      <c r="B130" t="s">
        <v>3112</v>
      </c>
      <c r="C130">
        <v>5903072767</v>
      </c>
      <c r="D130">
        <v>106</v>
      </c>
      <c r="E130" t="s">
        <v>2949</v>
      </c>
    </row>
    <row r="131" spans="1:5">
      <c r="A131">
        <v>130</v>
      </c>
      <c r="B131" t="s">
        <v>3113</v>
      </c>
      <c r="C131">
        <v>5943030026</v>
      </c>
      <c r="D131">
        <v>105</v>
      </c>
      <c r="E131" t="s">
        <v>2949</v>
      </c>
    </row>
    <row r="132" spans="1:5">
      <c r="A132">
        <v>131</v>
      </c>
      <c r="B132" t="s">
        <v>3114</v>
      </c>
      <c r="C132">
        <v>5908037727</v>
      </c>
      <c r="D132">
        <v>103</v>
      </c>
      <c r="E132" t="s">
        <v>3115</v>
      </c>
    </row>
    <row r="133" spans="1:5">
      <c r="A133">
        <v>132</v>
      </c>
      <c r="B133" t="s">
        <v>3116</v>
      </c>
      <c r="C133">
        <v>5902017234</v>
      </c>
      <c r="D133">
        <v>103</v>
      </c>
      <c r="E133" t="s">
        <v>2949</v>
      </c>
    </row>
    <row r="134" spans="1:5">
      <c r="A134">
        <v>133</v>
      </c>
      <c r="B134" t="s">
        <v>3117</v>
      </c>
      <c r="C134">
        <v>5904356296</v>
      </c>
      <c r="D134">
        <v>102</v>
      </c>
      <c r="E134" t="s">
        <v>2949</v>
      </c>
    </row>
    <row r="135" spans="1:5">
      <c r="A135">
        <v>134</v>
      </c>
      <c r="B135" t="s">
        <v>3118</v>
      </c>
      <c r="C135">
        <v>5921035920</v>
      </c>
      <c r="D135">
        <v>102</v>
      </c>
      <c r="E135" t="s">
        <v>2949</v>
      </c>
    </row>
    <row r="136" spans="1:5">
      <c r="A136">
        <v>135</v>
      </c>
      <c r="B136" t="s">
        <v>3119</v>
      </c>
      <c r="C136">
        <v>5981007885</v>
      </c>
      <c r="D136">
        <v>102</v>
      </c>
      <c r="E136" t="s">
        <v>2949</v>
      </c>
    </row>
    <row r="137" spans="1:5">
      <c r="A137">
        <v>136</v>
      </c>
      <c r="B137" t="s">
        <v>3120</v>
      </c>
      <c r="C137">
        <v>5903072767</v>
      </c>
      <c r="D137">
        <v>99</v>
      </c>
      <c r="E137" t="s">
        <v>2949</v>
      </c>
    </row>
    <row r="138" spans="1:5">
      <c r="A138">
        <v>137</v>
      </c>
      <c r="B138" t="s">
        <v>3121</v>
      </c>
      <c r="D138">
        <v>99</v>
      </c>
      <c r="E138" t="s">
        <v>2949</v>
      </c>
    </row>
    <row r="139" spans="1:5">
      <c r="A139">
        <v>138</v>
      </c>
      <c r="B139" t="s">
        <v>3122</v>
      </c>
      <c r="C139">
        <v>5941000548</v>
      </c>
      <c r="D139">
        <v>99</v>
      </c>
      <c r="E139" t="s">
        <v>3123</v>
      </c>
    </row>
    <row r="140" spans="1:5">
      <c r="A140">
        <v>139</v>
      </c>
      <c r="B140" t="s">
        <v>3124</v>
      </c>
      <c r="C140">
        <v>5906098442</v>
      </c>
      <c r="D140">
        <v>99</v>
      </c>
      <c r="E140" t="s">
        <v>2949</v>
      </c>
    </row>
    <row r="141" spans="1:5">
      <c r="A141">
        <v>140</v>
      </c>
      <c r="B141" t="s">
        <v>3125</v>
      </c>
      <c r="C141">
        <v>5906145710</v>
      </c>
      <c r="D141">
        <v>97</v>
      </c>
      <c r="E141" t="s">
        <v>2949</v>
      </c>
    </row>
    <row r="142" spans="1:5">
      <c r="A142">
        <v>141</v>
      </c>
      <c r="B142" t="s">
        <v>3126</v>
      </c>
      <c r="C142">
        <v>5946000220</v>
      </c>
      <c r="D142">
        <v>97</v>
      </c>
      <c r="E142" t="s">
        <v>2949</v>
      </c>
    </row>
    <row r="143" spans="1:5">
      <c r="A143">
        <v>142</v>
      </c>
      <c r="B143" t="s">
        <v>3127</v>
      </c>
      <c r="C143">
        <v>5981007885</v>
      </c>
      <c r="D143">
        <v>96</v>
      </c>
      <c r="E143" t="s">
        <v>3128</v>
      </c>
    </row>
    <row r="144" spans="1:5">
      <c r="A144">
        <v>143</v>
      </c>
      <c r="B144" t="s">
        <v>3129</v>
      </c>
      <c r="C144">
        <v>5916032419</v>
      </c>
      <c r="D144">
        <v>95</v>
      </c>
      <c r="E144" t="s">
        <v>2949</v>
      </c>
    </row>
    <row r="145" spans="1:5">
      <c r="A145">
        <v>144</v>
      </c>
      <c r="B145" t="s">
        <v>3130</v>
      </c>
      <c r="C145">
        <v>5905023290</v>
      </c>
      <c r="D145">
        <v>94</v>
      </c>
      <c r="E145" t="s">
        <v>2949</v>
      </c>
    </row>
    <row r="146" spans="1:5">
      <c r="A146">
        <v>145</v>
      </c>
      <c r="B146" t="s">
        <v>3131</v>
      </c>
      <c r="C146">
        <v>5919028210</v>
      </c>
      <c r="D146">
        <v>92</v>
      </c>
      <c r="E146" t="s">
        <v>2949</v>
      </c>
    </row>
    <row r="147" spans="1:5">
      <c r="A147">
        <v>146</v>
      </c>
      <c r="B147" t="s">
        <v>3132</v>
      </c>
      <c r="C147">
        <v>5981007892</v>
      </c>
      <c r="D147">
        <v>92</v>
      </c>
      <c r="E147" t="s">
        <v>2949</v>
      </c>
    </row>
    <row r="148" spans="1:5">
      <c r="A148">
        <v>147</v>
      </c>
      <c r="B148" t="s">
        <v>3133</v>
      </c>
      <c r="C148">
        <v>5902017234</v>
      </c>
      <c r="D148">
        <v>91</v>
      </c>
      <c r="E148" t="s">
        <v>2949</v>
      </c>
    </row>
    <row r="149" spans="1:5">
      <c r="A149">
        <v>148</v>
      </c>
      <c r="B149" t="s">
        <v>3134</v>
      </c>
      <c r="C149">
        <v>5906145710</v>
      </c>
      <c r="D149">
        <v>91</v>
      </c>
      <c r="E149" t="s">
        <v>2949</v>
      </c>
    </row>
    <row r="150" spans="1:5">
      <c r="A150">
        <v>149</v>
      </c>
      <c r="B150" t="s">
        <v>3135</v>
      </c>
      <c r="C150">
        <v>5949500038</v>
      </c>
      <c r="D150">
        <v>91</v>
      </c>
      <c r="E150" t="s">
        <v>2949</v>
      </c>
    </row>
    <row r="151" spans="1:5">
      <c r="A151">
        <v>150</v>
      </c>
      <c r="B151" t="s">
        <v>3136</v>
      </c>
      <c r="C151">
        <v>5949500038</v>
      </c>
      <c r="D151">
        <v>90</v>
      </c>
      <c r="E151" t="s">
        <v>2949</v>
      </c>
    </row>
    <row r="152" spans="1:5">
      <c r="A152">
        <v>151</v>
      </c>
      <c r="B152" t="s">
        <v>3137</v>
      </c>
      <c r="C152">
        <v>5903017780</v>
      </c>
      <c r="D152">
        <v>89</v>
      </c>
      <c r="E152" t="s">
        <v>2949</v>
      </c>
    </row>
    <row r="153" spans="1:5">
      <c r="A153">
        <v>152</v>
      </c>
      <c r="B153" t="s">
        <v>3138</v>
      </c>
      <c r="C153">
        <v>5907034272</v>
      </c>
      <c r="D153">
        <v>89</v>
      </c>
      <c r="E153" t="s">
        <v>2949</v>
      </c>
    </row>
    <row r="154" spans="1:5">
      <c r="A154">
        <v>153</v>
      </c>
      <c r="B154" t="s">
        <v>3139</v>
      </c>
      <c r="C154">
        <v>5908078603</v>
      </c>
      <c r="D154">
        <v>89</v>
      </c>
      <c r="E154" t="s">
        <v>2949</v>
      </c>
    </row>
    <row r="155" spans="1:5">
      <c r="A155">
        <v>154</v>
      </c>
      <c r="B155" t="s">
        <v>3140</v>
      </c>
      <c r="C155">
        <v>5916032419</v>
      </c>
      <c r="D155">
        <v>89</v>
      </c>
      <c r="E155" t="s">
        <v>2949</v>
      </c>
    </row>
    <row r="156" spans="1:5">
      <c r="A156">
        <v>155</v>
      </c>
      <c r="B156" t="s">
        <v>3141</v>
      </c>
      <c r="C156">
        <v>5907042643</v>
      </c>
      <c r="D156">
        <v>88</v>
      </c>
      <c r="E156" t="s">
        <v>506</v>
      </c>
    </row>
    <row r="157" spans="1:5">
      <c r="A157">
        <v>156</v>
      </c>
      <c r="B157" t="s">
        <v>3142</v>
      </c>
      <c r="C157">
        <v>5921035920</v>
      </c>
      <c r="D157">
        <v>87</v>
      </c>
      <c r="E157" t="s">
        <v>2949</v>
      </c>
    </row>
    <row r="158" spans="1:5">
      <c r="A158">
        <v>157</v>
      </c>
      <c r="B158" t="s">
        <v>3143</v>
      </c>
      <c r="C158">
        <v>5945001013</v>
      </c>
      <c r="D158">
        <v>85</v>
      </c>
      <c r="E158" t="s">
        <v>3144</v>
      </c>
    </row>
    <row r="159" spans="1:5">
      <c r="A159">
        <v>158</v>
      </c>
      <c r="B159" t="s">
        <v>3145</v>
      </c>
      <c r="C159">
        <v>5904356296</v>
      </c>
      <c r="D159">
        <v>84</v>
      </c>
      <c r="E159" t="s">
        <v>2949</v>
      </c>
    </row>
    <row r="160" spans="1:5">
      <c r="A160">
        <v>159</v>
      </c>
      <c r="B160" t="s">
        <v>3146</v>
      </c>
      <c r="C160">
        <v>5902017234</v>
      </c>
      <c r="D160">
        <v>83</v>
      </c>
      <c r="E160" t="s">
        <v>2949</v>
      </c>
    </row>
    <row r="161" spans="1:5">
      <c r="A161">
        <v>160</v>
      </c>
      <c r="B161" t="s">
        <v>3147</v>
      </c>
      <c r="C161">
        <v>5902017234</v>
      </c>
      <c r="D161">
        <v>83</v>
      </c>
      <c r="E161" t="s">
        <v>2949</v>
      </c>
    </row>
    <row r="162" spans="1:5">
      <c r="A162">
        <v>161</v>
      </c>
      <c r="B162" t="s">
        <v>3148</v>
      </c>
      <c r="C162">
        <v>5918214679</v>
      </c>
      <c r="D162">
        <v>82</v>
      </c>
      <c r="E162" t="s">
        <v>2949</v>
      </c>
    </row>
    <row r="163" spans="1:5">
      <c r="A163">
        <v>162</v>
      </c>
      <c r="B163" t="s">
        <v>3149</v>
      </c>
      <c r="C163">
        <v>5916029617</v>
      </c>
      <c r="D163">
        <v>82</v>
      </c>
      <c r="E163" t="s">
        <v>2949</v>
      </c>
    </row>
    <row r="164" spans="1:5">
      <c r="A164">
        <v>163</v>
      </c>
      <c r="B164" t="s">
        <v>3150</v>
      </c>
      <c r="C164">
        <v>5903072767</v>
      </c>
      <c r="D164">
        <v>81</v>
      </c>
      <c r="E164" t="s">
        <v>2949</v>
      </c>
    </row>
    <row r="165" spans="1:5">
      <c r="A165">
        <v>164</v>
      </c>
      <c r="B165" t="s">
        <v>3151</v>
      </c>
      <c r="C165">
        <v>5938000611</v>
      </c>
      <c r="D165">
        <v>79</v>
      </c>
      <c r="E165" t="s">
        <v>3152</v>
      </c>
    </row>
    <row r="166" spans="1:5">
      <c r="A166">
        <v>165</v>
      </c>
      <c r="B166" t="s">
        <v>3153</v>
      </c>
      <c r="C166">
        <v>5905023290</v>
      </c>
      <c r="D166">
        <v>78</v>
      </c>
      <c r="E166" t="s">
        <v>2949</v>
      </c>
    </row>
    <row r="167" spans="1:5">
      <c r="A167">
        <v>166</v>
      </c>
      <c r="B167" t="s">
        <v>3154</v>
      </c>
      <c r="C167">
        <v>5911081003</v>
      </c>
      <c r="D167">
        <v>78</v>
      </c>
      <c r="E167" t="s">
        <v>2949</v>
      </c>
    </row>
    <row r="168" spans="1:5">
      <c r="A168">
        <v>167</v>
      </c>
      <c r="B168" t="s">
        <v>3155</v>
      </c>
      <c r="C168">
        <v>5918214679</v>
      </c>
      <c r="D168">
        <v>78</v>
      </c>
      <c r="E168" t="s">
        <v>2949</v>
      </c>
    </row>
    <row r="169" spans="1:5">
      <c r="A169">
        <v>168</v>
      </c>
      <c r="B169" t="s">
        <v>3156</v>
      </c>
      <c r="C169">
        <v>5957018903</v>
      </c>
      <c r="D169">
        <v>78</v>
      </c>
      <c r="E169" t="s">
        <v>2949</v>
      </c>
    </row>
    <row r="170" spans="1:5">
      <c r="A170">
        <v>169</v>
      </c>
      <c r="B170" t="s">
        <v>3157</v>
      </c>
      <c r="C170">
        <v>5906145710</v>
      </c>
      <c r="D170">
        <v>78</v>
      </c>
      <c r="E170" t="s">
        <v>2949</v>
      </c>
    </row>
    <row r="171" spans="1:5">
      <c r="A171">
        <v>170</v>
      </c>
      <c r="B171" t="s">
        <v>3158</v>
      </c>
      <c r="C171">
        <v>5903072767</v>
      </c>
      <c r="D171">
        <v>77</v>
      </c>
      <c r="E171" t="s">
        <v>2949</v>
      </c>
    </row>
    <row r="172" spans="1:5">
      <c r="A172">
        <v>171</v>
      </c>
      <c r="B172" t="s">
        <v>3159</v>
      </c>
      <c r="C172">
        <v>5907053483</v>
      </c>
      <c r="D172">
        <v>77</v>
      </c>
      <c r="E172" t="s">
        <v>2949</v>
      </c>
    </row>
    <row r="173" spans="1:5">
      <c r="A173">
        <v>172</v>
      </c>
      <c r="B173" t="s">
        <v>3160</v>
      </c>
      <c r="C173">
        <v>5906147330</v>
      </c>
      <c r="D173">
        <v>77</v>
      </c>
      <c r="E173" t="s">
        <v>2949</v>
      </c>
    </row>
    <row r="174" spans="1:5">
      <c r="A174">
        <v>173</v>
      </c>
      <c r="B174" t="s">
        <v>3161</v>
      </c>
      <c r="C174">
        <v>5904356296</v>
      </c>
      <c r="D174">
        <v>76</v>
      </c>
      <c r="E174" t="s">
        <v>2949</v>
      </c>
    </row>
    <row r="175" spans="1:5">
      <c r="A175">
        <v>174</v>
      </c>
      <c r="B175" t="s">
        <v>3162</v>
      </c>
      <c r="D175">
        <v>76</v>
      </c>
      <c r="E175" t="s">
        <v>2949</v>
      </c>
    </row>
    <row r="176" spans="1:5">
      <c r="A176">
        <v>175</v>
      </c>
      <c r="B176" t="s">
        <v>3163</v>
      </c>
      <c r="C176">
        <v>5919025096</v>
      </c>
      <c r="D176">
        <v>76</v>
      </c>
      <c r="E176" t="s">
        <v>3164</v>
      </c>
    </row>
    <row r="177" spans="1:5">
      <c r="A177">
        <v>176</v>
      </c>
      <c r="B177" t="s">
        <v>3165</v>
      </c>
      <c r="C177">
        <v>5902017234</v>
      </c>
      <c r="D177">
        <v>75</v>
      </c>
      <c r="E177" t="s">
        <v>2949</v>
      </c>
    </row>
    <row r="178" spans="1:5">
      <c r="A178">
        <v>177</v>
      </c>
      <c r="B178" t="s">
        <v>3166</v>
      </c>
      <c r="C178">
        <v>5906145710</v>
      </c>
      <c r="D178">
        <v>75</v>
      </c>
      <c r="E178" t="s">
        <v>2949</v>
      </c>
    </row>
    <row r="179" spans="1:5">
      <c r="A179">
        <v>178</v>
      </c>
      <c r="B179" t="s">
        <v>3167</v>
      </c>
      <c r="C179">
        <v>5907042643</v>
      </c>
      <c r="D179">
        <v>74</v>
      </c>
      <c r="E179" t="s">
        <v>2949</v>
      </c>
    </row>
    <row r="180" spans="1:5">
      <c r="A180">
        <v>179</v>
      </c>
      <c r="B180" t="s">
        <v>3168</v>
      </c>
      <c r="D180">
        <v>74</v>
      </c>
      <c r="E180" t="s">
        <v>2949</v>
      </c>
    </row>
    <row r="181" spans="1:5">
      <c r="A181">
        <v>180</v>
      </c>
      <c r="B181" t="s">
        <v>3169</v>
      </c>
      <c r="C181">
        <v>5955000040</v>
      </c>
      <c r="D181">
        <v>73</v>
      </c>
      <c r="E181" t="s">
        <v>2949</v>
      </c>
    </row>
    <row r="182" spans="1:5">
      <c r="A182">
        <v>181</v>
      </c>
      <c r="B182" t="s">
        <v>3170</v>
      </c>
      <c r="C182">
        <v>5918214679</v>
      </c>
      <c r="D182">
        <v>73</v>
      </c>
      <c r="E182" t="s">
        <v>2949</v>
      </c>
    </row>
    <row r="183" spans="1:5">
      <c r="A183">
        <v>182</v>
      </c>
      <c r="B183" t="s">
        <v>3171</v>
      </c>
      <c r="C183">
        <v>5904310365</v>
      </c>
      <c r="D183">
        <v>73</v>
      </c>
      <c r="E183" t="s">
        <v>2949</v>
      </c>
    </row>
    <row r="184" spans="1:5">
      <c r="A184">
        <v>183</v>
      </c>
      <c r="B184" t="s">
        <v>3172</v>
      </c>
      <c r="C184">
        <v>5903017780</v>
      </c>
      <c r="D184">
        <v>73</v>
      </c>
      <c r="E184" t="s">
        <v>2949</v>
      </c>
    </row>
    <row r="185" spans="1:5">
      <c r="A185">
        <v>184</v>
      </c>
      <c r="B185" t="s">
        <v>3173</v>
      </c>
      <c r="C185">
        <v>5903072767</v>
      </c>
      <c r="D185">
        <v>72</v>
      </c>
      <c r="E185" t="s">
        <v>2949</v>
      </c>
    </row>
    <row r="186" spans="1:5">
      <c r="A186">
        <v>185</v>
      </c>
      <c r="B186" t="s">
        <v>3174</v>
      </c>
      <c r="C186">
        <v>5917004527</v>
      </c>
      <c r="D186">
        <v>72</v>
      </c>
      <c r="E186" t="s">
        <v>2949</v>
      </c>
    </row>
    <row r="187" spans="1:5">
      <c r="A187">
        <v>186</v>
      </c>
      <c r="B187" t="s">
        <v>3175</v>
      </c>
      <c r="D187">
        <v>72</v>
      </c>
      <c r="E187" t="s">
        <v>2949</v>
      </c>
    </row>
    <row r="188" spans="1:5">
      <c r="A188">
        <v>187</v>
      </c>
      <c r="B188" t="s">
        <v>3176</v>
      </c>
      <c r="C188">
        <v>5906064411</v>
      </c>
      <c r="D188">
        <v>71</v>
      </c>
      <c r="E188" t="s">
        <v>2949</v>
      </c>
    </row>
    <row r="189" spans="1:5">
      <c r="A189">
        <v>188</v>
      </c>
      <c r="B189" t="s">
        <v>3177</v>
      </c>
      <c r="C189">
        <v>5919028210</v>
      </c>
      <c r="D189">
        <v>70</v>
      </c>
      <c r="E189" t="s">
        <v>2949</v>
      </c>
    </row>
    <row r="190" spans="1:5">
      <c r="A190">
        <v>189</v>
      </c>
      <c r="B190" t="s">
        <v>3178</v>
      </c>
      <c r="C190">
        <v>5957018903</v>
      </c>
      <c r="D190">
        <v>70</v>
      </c>
      <c r="E190" t="s">
        <v>2949</v>
      </c>
    </row>
    <row r="191" spans="1:5">
      <c r="A191">
        <v>190</v>
      </c>
      <c r="B191" t="s">
        <v>3179</v>
      </c>
      <c r="C191">
        <v>5908037727</v>
      </c>
      <c r="D191">
        <v>67</v>
      </c>
      <c r="E191" t="s">
        <v>2949</v>
      </c>
    </row>
    <row r="192" spans="1:5">
      <c r="A192">
        <v>191</v>
      </c>
      <c r="B192" t="s">
        <v>3180</v>
      </c>
      <c r="C192">
        <v>5904383130</v>
      </c>
      <c r="D192">
        <v>66</v>
      </c>
      <c r="E192" t="s">
        <v>2949</v>
      </c>
    </row>
    <row r="193" spans="1:5">
      <c r="A193">
        <v>192</v>
      </c>
      <c r="B193" t="s">
        <v>3181</v>
      </c>
      <c r="C193">
        <v>5911081003</v>
      </c>
      <c r="D193">
        <v>66</v>
      </c>
      <c r="E193" t="s">
        <v>2949</v>
      </c>
    </row>
    <row r="194" spans="1:5">
      <c r="A194">
        <v>193</v>
      </c>
      <c r="B194" t="s">
        <v>3182</v>
      </c>
      <c r="C194">
        <v>5902290473</v>
      </c>
      <c r="D194">
        <v>65</v>
      </c>
      <c r="E194" t="s">
        <v>2949</v>
      </c>
    </row>
    <row r="195" spans="1:5">
      <c r="A195">
        <v>194</v>
      </c>
      <c r="B195" t="s">
        <v>3183</v>
      </c>
      <c r="C195">
        <v>5905023290</v>
      </c>
      <c r="D195">
        <v>64</v>
      </c>
      <c r="E195" t="s">
        <v>2949</v>
      </c>
    </row>
    <row r="196" spans="1:5">
      <c r="A196">
        <v>195</v>
      </c>
      <c r="B196" t="s">
        <v>3184</v>
      </c>
      <c r="C196">
        <v>5908078603</v>
      </c>
      <c r="D196">
        <v>64</v>
      </c>
      <c r="E196" t="s">
        <v>2949</v>
      </c>
    </row>
    <row r="197" spans="1:5">
      <c r="A197">
        <v>196</v>
      </c>
      <c r="B197" t="s">
        <v>3185</v>
      </c>
      <c r="C197">
        <v>5908078603</v>
      </c>
      <c r="D197">
        <v>62</v>
      </c>
      <c r="E197" t="s">
        <v>2949</v>
      </c>
    </row>
    <row r="198" spans="1:5">
      <c r="A198">
        <v>197</v>
      </c>
      <c r="B198" t="s">
        <v>3186</v>
      </c>
      <c r="C198">
        <v>5916029617</v>
      </c>
      <c r="D198">
        <v>62</v>
      </c>
      <c r="E198" t="s">
        <v>2949</v>
      </c>
    </row>
    <row r="199" spans="1:5">
      <c r="A199">
        <v>198</v>
      </c>
      <c r="B199" t="s">
        <v>3187</v>
      </c>
      <c r="C199">
        <v>5948058427</v>
      </c>
      <c r="D199">
        <v>62</v>
      </c>
      <c r="E199" t="s">
        <v>2949</v>
      </c>
    </row>
    <row r="200" spans="1:5">
      <c r="A200">
        <v>199</v>
      </c>
      <c r="B200" t="s">
        <v>3188</v>
      </c>
      <c r="C200">
        <v>5904356296</v>
      </c>
      <c r="D200">
        <v>62</v>
      </c>
      <c r="E200" t="s">
        <v>2949</v>
      </c>
    </row>
    <row r="201" spans="1:5">
      <c r="A201">
        <v>200</v>
      </c>
      <c r="B201" t="s">
        <v>3189</v>
      </c>
      <c r="C201">
        <v>5948058427</v>
      </c>
      <c r="D201">
        <v>62</v>
      </c>
      <c r="E201" t="s">
        <v>2949</v>
      </c>
    </row>
    <row r="202" spans="1:5">
      <c r="A202">
        <v>201</v>
      </c>
      <c r="B202" t="s">
        <v>3190</v>
      </c>
      <c r="C202">
        <v>5911081003</v>
      </c>
      <c r="D202">
        <v>61</v>
      </c>
      <c r="E202" t="s">
        <v>2949</v>
      </c>
    </row>
    <row r="203" spans="1:5">
      <c r="A203">
        <v>202</v>
      </c>
      <c r="B203" t="s">
        <v>3191</v>
      </c>
      <c r="C203">
        <v>5939000357</v>
      </c>
      <c r="D203">
        <v>61</v>
      </c>
      <c r="E203" t="s">
        <v>2949</v>
      </c>
    </row>
    <row r="204" spans="1:5">
      <c r="A204">
        <v>203</v>
      </c>
      <c r="B204" t="s">
        <v>3192</v>
      </c>
      <c r="C204">
        <v>5911081003</v>
      </c>
      <c r="D204">
        <v>60</v>
      </c>
      <c r="E204" t="s">
        <v>2949</v>
      </c>
    </row>
    <row r="205" spans="1:5">
      <c r="A205">
        <v>204</v>
      </c>
      <c r="B205" t="s">
        <v>3193</v>
      </c>
      <c r="C205">
        <v>5906145710</v>
      </c>
      <c r="D205">
        <v>60</v>
      </c>
      <c r="E205" t="s">
        <v>2949</v>
      </c>
    </row>
    <row r="206" spans="1:5">
      <c r="A206">
        <v>205</v>
      </c>
      <c r="B206" t="s">
        <v>3194</v>
      </c>
      <c r="C206">
        <v>5911081003</v>
      </c>
      <c r="D206">
        <v>59</v>
      </c>
      <c r="E206" t="s">
        <v>2949</v>
      </c>
    </row>
    <row r="207" spans="1:5">
      <c r="A207">
        <v>206</v>
      </c>
      <c r="B207" t="s">
        <v>3195</v>
      </c>
      <c r="C207" t="s">
        <v>3063</v>
      </c>
      <c r="D207">
        <v>59</v>
      </c>
      <c r="E207" t="s">
        <v>3196</v>
      </c>
    </row>
    <row r="208" spans="1:5">
      <c r="A208">
        <v>207</v>
      </c>
      <c r="B208" t="s">
        <v>3197</v>
      </c>
      <c r="C208">
        <v>5932000020</v>
      </c>
      <c r="D208">
        <v>58</v>
      </c>
      <c r="E208" t="s">
        <v>2949</v>
      </c>
    </row>
    <row r="209" spans="1:5">
      <c r="A209">
        <v>208</v>
      </c>
      <c r="B209" t="s">
        <v>2948</v>
      </c>
      <c r="C209">
        <v>5905023290</v>
      </c>
      <c r="D209">
        <v>58</v>
      </c>
      <c r="E209" t="s">
        <v>2949</v>
      </c>
    </row>
    <row r="210" spans="1:5">
      <c r="A210">
        <v>209</v>
      </c>
      <c r="B210" t="s">
        <v>3198</v>
      </c>
      <c r="C210">
        <v>5911054352</v>
      </c>
      <c r="D210">
        <v>58</v>
      </c>
      <c r="E210" t="s">
        <v>2949</v>
      </c>
    </row>
    <row r="211" spans="1:5">
      <c r="A211">
        <v>210</v>
      </c>
      <c r="B211" t="s">
        <v>3199</v>
      </c>
      <c r="C211">
        <v>5930002550</v>
      </c>
      <c r="D211">
        <v>57</v>
      </c>
      <c r="E211" t="s">
        <v>3200</v>
      </c>
    </row>
    <row r="212" spans="1:5">
      <c r="A212">
        <v>211</v>
      </c>
      <c r="B212" t="s">
        <v>3201</v>
      </c>
      <c r="C212">
        <v>5917004527</v>
      </c>
      <c r="D212">
        <v>56</v>
      </c>
      <c r="E212" t="s">
        <v>2949</v>
      </c>
    </row>
    <row r="213" spans="1:5">
      <c r="A213">
        <v>212</v>
      </c>
      <c r="B213" t="s">
        <v>3202</v>
      </c>
      <c r="C213">
        <v>5903072767</v>
      </c>
      <c r="D213">
        <v>55</v>
      </c>
      <c r="E213" t="s">
        <v>2949</v>
      </c>
    </row>
    <row r="214" spans="1:5">
      <c r="A214">
        <v>213</v>
      </c>
      <c r="B214" t="s">
        <v>3203</v>
      </c>
      <c r="C214">
        <v>5920035980</v>
      </c>
      <c r="D214">
        <v>55</v>
      </c>
      <c r="E214" t="s">
        <v>2949</v>
      </c>
    </row>
    <row r="215" spans="1:5">
      <c r="A215">
        <v>214</v>
      </c>
      <c r="B215" t="s">
        <v>3204</v>
      </c>
      <c r="C215">
        <v>5904356296</v>
      </c>
      <c r="D215">
        <v>54</v>
      </c>
      <c r="E215" t="s">
        <v>2949</v>
      </c>
    </row>
    <row r="216" spans="1:5">
      <c r="A216">
        <v>215</v>
      </c>
      <c r="B216" t="s">
        <v>3205</v>
      </c>
      <c r="C216">
        <v>5919028210</v>
      </c>
      <c r="D216">
        <v>54</v>
      </c>
      <c r="E216" t="s">
        <v>2949</v>
      </c>
    </row>
    <row r="217" spans="1:5">
      <c r="A217">
        <v>216</v>
      </c>
      <c r="B217" t="s">
        <v>3206</v>
      </c>
      <c r="C217">
        <v>5955000040</v>
      </c>
      <c r="D217">
        <v>54</v>
      </c>
      <c r="E217" t="s">
        <v>2949</v>
      </c>
    </row>
    <row r="218" spans="1:5">
      <c r="A218">
        <v>217</v>
      </c>
      <c r="B218" t="s">
        <v>3207</v>
      </c>
      <c r="C218">
        <v>5906098442</v>
      </c>
      <c r="D218">
        <v>54</v>
      </c>
      <c r="E218" t="s">
        <v>2949</v>
      </c>
    </row>
    <row r="219" spans="1:5">
      <c r="A219">
        <v>218</v>
      </c>
      <c r="B219" t="s">
        <v>3208</v>
      </c>
      <c r="C219">
        <v>5908078603</v>
      </c>
      <c r="D219">
        <v>52</v>
      </c>
      <c r="E219" t="s">
        <v>2949</v>
      </c>
    </row>
    <row r="220" spans="1:5">
      <c r="A220">
        <v>219</v>
      </c>
      <c r="B220" t="s">
        <v>3209</v>
      </c>
      <c r="C220">
        <v>5981007892</v>
      </c>
      <c r="D220">
        <v>52</v>
      </c>
      <c r="E220" t="s">
        <v>2949</v>
      </c>
    </row>
    <row r="221" spans="1:5">
      <c r="A221">
        <v>220</v>
      </c>
      <c r="B221" t="s">
        <v>3210</v>
      </c>
      <c r="C221">
        <v>5904356296</v>
      </c>
      <c r="D221">
        <v>51</v>
      </c>
      <c r="E221" t="s">
        <v>2949</v>
      </c>
    </row>
    <row r="222" spans="1:5">
      <c r="A222">
        <v>221</v>
      </c>
      <c r="B222" t="s">
        <v>3211</v>
      </c>
      <c r="C222">
        <v>5904356296</v>
      </c>
      <c r="D222">
        <v>51</v>
      </c>
      <c r="E222" t="s">
        <v>2949</v>
      </c>
    </row>
    <row r="223" spans="1:5">
      <c r="A223">
        <v>222</v>
      </c>
      <c r="B223" t="s">
        <v>3212</v>
      </c>
      <c r="C223">
        <v>5907042643</v>
      </c>
      <c r="D223">
        <v>50</v>
      </c>
      <c r="E223" t="s">
        <v>2949</v>
      </c>
    </row>
    <row r="224" spans="1:5">
      <c r="A224">
        <v>223</v>
      </c>
      <c r="B224" t="s">
        <v>3213</v>
      </c>
      <c r="C224">
        <v>5948058427</v>
      </c>
      <c r="D224">
        <v>50</v>
      </c>
      <c r="E224" t="s">
        <v>2949</v>
      </c>
    </row>
    <row r="225" spans="1:5">
      <c r="A225">
        <v>224</v>
      </c>
      <c r="B225" t="s">
        <v>3214</v>
      </c>
      <c r="C225">
        <v>5918214679</v>
      </c>
      <c r="D225">
        <v>50</v>
      </c>
      <c r="E225" t="s">
        <v>2949</v>
      </c>
    </row>
    <row r="226" spans="1:5">
      <c r="A226">
        <v>225</v>
      </c>
      <c r="B226" t="s">
        <v>3215</v>
      </c>
      <c r="C226">
        <v>5981007885</v>
      </c>
      <c r="D226">
        <v>49</v>
      </c>
      <c r="E226" t="s">
        <v>2949</v>
      </c>
    </row>
    <row r="227" spans="1:5">
      <c r="A227">
        <v>226</v>
      </c>
      <c r="B227" t="s">
        <v>3216</v>
      </c>
      <c r="C227">
        <v>5902017114</v>
      </c>
      <c r="D227">
        <v>49</v>
      </c>
      <c r="E227" t="s">
        <v>2949</v>
      </c>
    </row>
    <row r="228" spans="1:5">
      <c r="A228">
        <v>227</v>
      </c>
      <c r="B228" t="s">
        <v>3217</v>
      </c>
      <c r="C228">
        <v>5905253670</v>
      </c>
      <c r="D228">
        <v>48</v>
      </c>
      <c r="E228" t="s">
        <v>2949</v>
      </c>
    </row>
    <row r="229" spans="1:5">
      <c r="A229">
        <v>228</v>
      </c>
      <c r="B229" t="s">
        <v>3218</v>
      </c>
      <c r="C229">
        <v>5957018903</v>
      </c>
      <c r="D229">
        <v>48</v>
      </c>
      <c r="E229" t="s">
        <v>2949</v>
      </c>
    </row>
    <row r="230" spans="1:5">
      <c r="A230">
        <v>229</v>
      </c>
      <c r="B230" t="s">
        <v>3219</v>
      </c>
      <c r="C230">
        <v>5906145710</v>
      </c>
      <c r="D230">
        <v>48</v>
      </c>
      <c r="E230" t="s">
        <v>2949</v>
      </c>
    </row>
    <row r="231" spans="1:5">
      <c r="A231">
        <v>230</v>
      </c>
      <c r="B231" t="s">
        <v>3220</v>
      </c>
      <c r="C231">
        <v>5911081003</v>
      </c>
      <c r="D231">
        <v>48</v>
      </c>
      <c r="E231" t="s">
        <v>2949</v>
      </c>
    </row>
    <row r="232" spans="1:5">
      <c r="A232">
        <v>231</v>
      </c>
      <c r="B232" t="s">
        <v>3221</v>
      </c>
      <c r="C232">
        <v>5906098442</v>
      </c>
      <c r="D232">
        <v>47</v>
      </c>
      <c r="E232" t="s">
        <v>2949</v>
      </c>
    </row>
    <row r="233" spans="1:5">
      <c r="A233">
        <v>232</v>
      </c>
      <c r="B233" t="s">
        <v>3222</v>
      </c>
      <c r="C233">
        <v>5908037727</v>
      </c>
      <c r="D233">
        <v>47</v>
      </c>
      <c r="E233" t="s">
        <v>2949</v>
      </c>
    </row>
    <row r="234" spans="1:5">
      <c r="A234">
        <v>233</v>
      </c>
      <c r="B234" t="s">
        <v>3223</v>
      </c>
      <c r="C234">
        <v>5902293805</v>
      </c>
      <c r="D234">
        <v>47</v>
      </c>
      <c r="E234" t="s">
        <v>2949</v>
      </c>
    </row>
    <row r="235" spans="1:5">
      <c r="A235">
        <v>234</v>
      </c>
      <c r="B235" t="s">
        <v>3224</v>
      </c>
      <c r="C235">
        <v>5911081003</v>
      </c>
      <c r="D235">
        <v>46</v>
      </c>
      <c r="E235" t="s">
        <v>2949</v>
      </c>
    </row>
    <row r="236" spans="1:5">
      <c r="A236">
        <v>235</v>
      </c>
      <c r="B236" t="s">
        <v>3225</v>
      </c>
      <c r="C236">
        <v>5921035920</v>
      </c>
      <c r="D236">
        <v>46</v>
      </c>
      <c r="E236" t="s">
        <v>2949</v>
      </c>
    </row>
    <row r="237" spans="1:5">
      <c r="A237">
        <v>236</v>
      </c>
      <c r="B237" t="s">
        <v>3226</v>
      </c>
      <c r="C237">
        <v>5904139943</v>
      </c>
      <c r="D237">
        <v>46</v>
      </c>
      <c r="E237" t="s">
        <v>2949</v>
      </c>
    </row>
    <row r="238" spans="1:5">
      <c r="A238">
        <v>237</v>
      </c>
      <c r="B238" t="s">
        <v>3227</v>
      </c>
      <c r="C238">
        <v>5944020101</v>
      </c>
      <c r="D238">
        <v>45</v>
      </c>
      <c r="E238" t="s">
        <v>2949</v>
      </c>
    </row>
    <row r="239" spans="1:5">
      <c r="A239">
        <v>238</v>
      </c>
      <c r="B239" t="s">
        <v>3228</v>
      </c>
      <c r="C239">
        <v>5905023290</v>
      </c>
      <c r="D239">
        <v>45</v>
      </c>
      <c r="E239" t="s">
        <v>3229</v>
      </c>
    </row>
    <row r="240" spans="1:5">
      <c r="A240">
        <v>239</v>
      </c>
      <c r="B240" t="s">
        <v>3230</v>
      </c>
      <c r="C240">
        <v>5920046446</v>
      </c>
      <c r="D240">
        <v>44</v>
      </c>
      <c r="E240" t="s">
        <v>2949</v>
      </c>
    </row>
    <row r="241" spans="1:5">
      <c r="A241">
        <v>240</v>
      </c>
      <c r="B241" t="s">
        <v>3231</v>
      </c>
      <c r="C241">
        <v>5948058427</v>
      </c>
      <c r="D241">
        <v>44</v>
      </c>
      <c r="E241" t="s">
        <v>2949</v>
      </c>
    </row>
    <row r="242" spans="1:5">
      <c r="A242">
        <v>241</v>
      </c>
      <c r="B242" t="s">
        <v>3232</v>
      </c>
      <c r="D242">
        <v>44</v>
      </c>
      <c r="E242" t="s">
        <v>2949</v>
      </c>
    </row>
    <row r="243" spans="1:5">
      <c r="A243">
        <v>242</v>
      </c>
      <c r="B243" t="s">
        <v>3233</v>
      </c>
      <c r="C243">
        <v>5906098442</v>
      </c>
      <c r="D243">
        <v>43</v>
      </c>
      <c r="E243" t="s">
        <v>2949</v>
      </c>
    </row>
    <row r="244" spans="1:5">
      <c r="A244">
        <v>243</v>
      </c>
      <c r="B244" t="s">
        <v>3234</v>
      </c>
      <c r="C244">
        <v>5902293805</v>
      </c>
      <c r="D244">
        <v>43</v>
      </c>
      <c r="E244" t="s">
        <v>2949</v>
      </c>
    </row>
    <row r="245" spans="1:5">
      <c r="A245">
        <v>244</v>
      </c>
      <c r="B245" t="s">
        <v>3235</v>
      </c>
      <c r="C245">
        <v>5916029617</v>
      </c>
      <c r="D245">
        <v>43</v>
      </c>
      <c r="E245" t="s">
        <v>2949</v>
      </c>
    </row>
    <row r="246" spans="1:5">
      <c r="A246">
        <v>245</v>
      </c>
      <c r="B246" t="s">
        <v>3236</v>
      </c>
      <c r="D246">
        <v>42</v>
      </c>
      <c r="E246" t="s">
        <v>2949</v>
      </c>
    </row>
    <row r="247" spans="1:5">
      <c r="A247">
        <v>246</v>
      </c>
      <c r="B247" t="s">
        <v>3237</v>
      </c>
      <c r="C247">
        <v>5906147330</v>
      </c>
      <c r="D247">
        <v>42</v>
      </c>
      <c r="E247" t="s">
        <v>2949</v>
      </c>
    </row>
    <row r="248" spans="1:5">
      <c r="A248">
        <v>247</v>
      </c>
      <c r="B248" t="s">
        <v>3238</v>
      </c>
      <c r="C248">
        <v>5981007885</v>
      </c>
      <c r="D248">
        <v>42</v>
      </c>
      <c r="E248" t="s">
        <v>2949</v>
      </c>
    </row>
    <row r="249" spans="1:5">
      <c r="A249">
        <v>248</v>
      </c>
      <c r="B249" t="s">
        <v>3239</v>
      </c>
      <c r="C249">
        <v>5919028210</v>
      </c>
      <c r="D249">
        <v>41</v>
      </c>
      <c r="E249" t="s">
        <v>2949</v>
      </c>
    </row>
    <row r="250" spans="1:5">
      <c r="A250">
        <v>249</v>
      </c>
      <c r="B250" t="s">
        <v>3240</v>
      </c>
      <c r="C250">
        <v>5932000020</v>
      </c>
      <c r="D250">
        <v>41</v>
      </c>
      <c r="E250" t="s">
        <v>2949</v>
      </c>
    </row>
    <row r="251" spans="1:5">
      <c r="A251">
        <v>250</v>
      </c>
      <c r="B251" t="s">
        <v>3241</v>
      </c>
      <c r="C251">
        <v>5902017234</v>
      </c>
      <c r="D251">
        <v>41</v>
      </c>
      <c r="E251" t="s">
        <v>2949</v>
      </c>
    </row>
    <row r="252" spans="1:5">
      <c r="A252">
        <v>251</v>
      </c>
      <c r="B252" t="s">
        <v>3242</v>
      </c>
      <c r="C252">
        <v>5911081003</v>
      </c>
      <c r="D252">
        <v>41</v>
      </c>
      <c r="E252" t="s">
        <v>2949</v>
      </c>
    </row>
    <row r="253" spans="1:5">
      <c r="A253">
        <v>252</v>
      </c>
      <c r="B253" t="s">
        <v>3243</v>
      </c>
      <c r="C253">
        <v>5908078603</v>
      </c>
      <c r="D253">
        <v>40</v>
      </c>
      <c r="E253" t="s">
        <v>2949</v>
      </c>
    </row>
    <row r="254" spans="1:5">
      <c r="A254">
        <v>253</v>
      </c>
      <c r="B254" t="s">
        <v>3244</v>
      </c>
      <c r="C254">
        <v>5941000548</v>
      </c>
      <c r="D254">
        <v>40</v>
      </c>
      <c r="E254" t="s">
        <v>2949</v>
      </c>
    </row>
    <row r="255" spans="1:5">
      <c r="A255">
        <v>254</v>
      </c>
      <c r="B255" t="s">
        <v>3245</v>
      </c>
      <c r="C255">
        <v>5920046446</v>
      </c>
      <c r="D255">
        <v>40</v>
      </c>
      <c r="E255" t="s">
        <v>2949</v>
      </c>
    </row>
    <row r="256" spans="1:5">
      <c r="A256">
        <v>255</v>
      </c>
      <c r="B256" t="s">
        <v>3246</v>
      </c>
      <c r="C256">
        <v>5918214679</v>
      </c>
      <c r="D256">
        <v>39</v>
      </c>
      <c r="E256" t="s">
        <v>2949</v>
      </c>
    </row>
    <row r="257" spans="1:5">
      <c r="A257">
        <v>256</v>
      </c>
      <c r="B257" t="s">
        <v>3247</v>
      </c>
      <c r="C257">
        <v>5908078603</v>
      </c>
      <c r="D257">
        <v>39</v>
      </c>
      <c r="E257" t="s">
        <v>2949</v>
      </c>
    </row>
    <row r="258" spans="1:5">
      <c r="A258">
        <v>257</v>
      </c>
      <c r="B258" t="s">
        <v>3248</v>
      </c>
      <c r="D258">
        <v>39</v>
      </c>
      <c r="E258" t="s">
        <v>2949</v>
      </c>
    </row>
    <row r="259" spans="1:5">
      <c r="A259">
        <v>258</v>
      </c>
      <c r="B259" t="s">
        <v>3249</v>
      </c>
      <c r="C259">
        <v>5916029617</v>
      </c>
      <c r="D259">
        <v>39</v>
      </c>
      <c r="E259" t="s">
        <v>2949</v>
      </c>
    </row>
    <row r="260" spans="1:5">
      <c r="A260">
        <v>259</v>
      </c>
      <c r="B260" t="s">
        <v>3250</v>
      </c>
      <c r="C260">
        <v>5908078603</v>
      </c>
      <c r="D260">
        <v>39</v>
      </c>
      <c r="E260" t="s">
        <v>2949</v>
      </c>
    </row>
    <row r="261" spans="1:5">
      <c r="A261">
        <v>260</v>
      </c>
      <c r="B261" t="s">
        <v>3251</v>
      </c>
      <c r="C261">
        <v>5921035920</v>
      </c>
      <c r="D261">
        <v>38</v>
      </c>
      <c r="E261" t="s">
        <v>2949</v>
      </c>
    </row>
    <row r="262" spans="1:5">
      <c r="A262">
        <v>261</v>
      </c>
      <c r="B262" t="s">
        <v>3252</v>
      </c>
      <c r="C262">
        <v>5902293805</v>
      </c>
      <c r="D262">
        <v>38</v>
      </c>
      <c r="E262" t="s">
        <v>2949</v>
      </c>
    </row>
    <row r="263" spans="1:5">
      <c r="A263">
        <v>262</v>
      </c>
      <c r="B263" t="s">
        <v>3253</v>
      </c>
      <c r="C263">
        <v>5905253670</v>
      </c>
      <c r="D263">
        <v>37</v>
      </c>
      <c r="E263" t="s">
        <v>2949</v>
      </c>
    </row>
    <row r="264" spans="1:5">
      <c r="A264">
        <v>263</v>
      </c>
      <c r="B264" t="s">
        <v>3254</v>
      </c>
      <c r="C264">
        <v>5908078603</v>
      </c>
      <c r="D264">
        <v>37</v>
      </c>
      <c r="E264" t="s">
        <v>2949</v>
      </c>
    </row>
    <row r="265" spans="1:5">
      <c r="A265">
        <v>264</v>
      </c>
      <c r="B265" t="s">
        <v>3255</v>
      </c>
      <c r="C265">
        <v>5945001013</v>
      </c>
      <c r="D265">
        <v>37</v>
      </c>
      <c r="E265" t="s">
        <v>2949</v>
      </c>
    </row>
    <row r="266" spans="1:5">
      <c r="A266">
        <v>265</v>
      </c>
      <c r="B266" t="s">
        <v>3256</v>
      </c>
      <c r="C266">
        <v>5916029617</v>
      </c>
      <c r="D266">
        <v>36</v>
      </c>
      <c r="E266" t="s">
        <v>2949</v>
      </c>
    </row>
    <row r="267" spans="1:5">
      <c r="A267">
        <v>266</v>
      </c>
      <c r="B267" t="s">
        <v>3257</v>
      </c>
      <c r="D267">
        <v>36</v>
      </c>
      <c r="E267" t="s">
        <v>2949</v>
      </c>
    </row>
    <row r="268" spans="1:5">
      <c r="A268">
        <v>267</v>
      </c>
      <c r="B268" t="s">
        <v>3258</v>
      </c>
      <c r="C268">
        <v>5903072767</v>
      </c>
      <c r="D268">
        <v>35</v>
      </c>
      <c r="E268" t="s">
        <v>2949</v>
      </c>
    </row>
    <row r="269" spans="1:5">
      <c r="A269">
        <v>268</v>
      </c>
      <c r="B269" t="s">
        <v>3259</v>
      </c>
      <c r="C269">
        <v>5903130313</v>
      </c>
      <c r="D269">
        <v>35</v>
      </c>
      <c r="E269" t="s">
        <v>2949</v>
      </c>
    </row>
    <row r="270" spans="1:5">
      <c r="A270">
        <v>269</v>
      </c>
      <c r="B270" t="s">
        <v>3260</v>
      </c>
      <c r="C270">
        <v>5903072767</v>
      </c>
      <c r="D270">
        <v>35</v>
      </c>
      <c r="E270" t="s">
        <v>2949</v>
      </c>
    </row>
    <row r="271" spans="1:5">
      <c r="A271">
        <v>270</v>
      </c>
      <c r="B271" t="s">
        <v>3261</v>
      </c>
      <c r="C271">
        <v>5904383130</v>
      </c>
      <c r="D271">
        <v>35</v>
      </c>
      <c r="E271" t="s">
        <v>2949</v>
      </c>
    </row>
    <row r="272" spans="1:5">
      <c r="A272">
        <v>271</v>
      </c>
      <c r="B272" t="s">
        <v>3262</v>
      </c>
      <c r="C272">
        <v>5906147330</v>
      </c>
      <c r="D272">
        <v>35</v>
      </c>
      <c r="E272" t="s">
        <v>2949</v>
      </c>
    </row>
    <row r="273" spans="1:5">
      <c r="A273">
        <v>272</v>
      </c>
      <c r="B273" t="s">
        <v>3263</v>
      </c>
      <c r="C273">
        <v>5902017234</v>
      </c>
      <c r="D273">
        <v>35</v>
      </c>
      <c r="E273" t="s">
        <v>2949</v>
      </c>
    </row>
    <row r="274" spans="1:5">
      <c r="A274">
        <v>273</v>
      </c>
      <c r="B274" t="s">
        <v>3264</v>
      </c>
      <c r="C274">
        <v>5907042643</v>
      </c>
      <c r="D274">
        <v>34</v>
      </c>
      <c r="E274" t="s">
        <v>3265</v>
      </c>
    </row>
    <row r="275" spans="1:5">
      <c r="A275">
        <v>274</v>
      </c>
      <c r="B275" t="s">
        <v>3266</v>
      </c>
      <c r="C275">
        <v>5907042643</v>
      </c>
      <c r="D275">
        <v>33</v>
      </c>
      <c r="E275" t="s">
        <v>2949</v>
      </c>
    </row>
    <row r="276" spans="1:5">
      <c r="A276">
        <v>275</v>
      </c>
      <c r="B276" t="s">
        <v>3267</v>
      </c>
      <c r="C276">
        <v>5907034272</v>
      </c>
      <c r="D276">
        <v>33</v>
      </c>
      <c r="E276" t="s">
        <v>2949</v>
      </c>
    </row>
    <row r="277" spans="1:5">
      <c r="A277">
        <v>276</v>
      </c>
      <c r="B277" t="s">
        <v>3268</v>
      </c>
      <c r="D277">
        <v>33</v>
      </c>
      <c r="E277" t="s">
        <v>2949</v>
      </c>
    </row>
    <row r="278" spans="1:5">
      <c r="A278">
        <v>277</v>
      </c>
      <c r="B278" t="s">
        <v>3269</v>
      </c>
      <c r="D278">
        <v>33</v>
      </c>
      <c r="E278" t="s">
        <v>2949</v>
      </c>
    </row>
    <row r="279" spans="1:5">
      <c r="A279">
        <v>278</v>
      </c>
      <c r="B279" t="s">
        <v>3270</v>
      </c>
      <c r="C279" t="s">
        <v>3063</v>
      </c>
      <c r="D279">
        <v>32</v>
      </c>
      <c r="E279" t="s">
        <v>2949</v>
      </c>
    </row>
    <row r="280" spans="1:5">
      <c r="A280">
        <v>279</v>
      </c>
      <c r="B280" t="s">
        <v>3271</v>
      </c>
      <c r="C280">
        <v>5919028210</v>
      </c>
      <c r="D280">
        <v>32</v>
      </c>
      <c r="E280" t="s">
        <v>2949</v>
      </c>
    </row>
    <row r="281" spans="1:5">
      <c r="A281">
        <v>280</v>
      </c>
      <c r="B281" t="s">
        <v>3272</v>
      </c>
      <c r="C281">
        <v>5908078603</v>
      </c>
      <c r="D281">
        <v>32</v>
      </c>
      <c r="E281" t="s">
        <v>2949</v>
      </c>
    </row>
    <row r="282" spans="1:5">
      <c r="A282">
        <v>281</v>
      </c>
      <c r="B282" t="s">
        <v>3273</v>
      </c>
      <c r="C282">
        <v>5908078603</v>
      </c>
      <c r="D282">
        <v>32</v>
      </c>
      <c r="E282" t="s">
        <v>2949</v>
      </c>
    </row>
    <row r="283" spans="1:5">
      <c r="A283">
        <v>282</v>
      </c>
      <c r="B283" t="s">
        <v>3274</v>
      </c>
      <c r="C283">
        <v>5904356296</v>
      </c>
      <c r="D283">
        <v>32</v>
      </c>
      <c r="E283" t="s">
        <v>2949</v>
      </c>
    </row>
    <row r="284" spans="1:5">
      <c r="A284">
        <v>283</v>
      </c>
      <c r="B284" t="s">
        <v>3275</v>
      </c>
      <c r="C284">
        <v>5906098442</v>
      </c>
      <c r="D284">
        <v>32</v>
      </c>
      <c r="E284" t="s">
        <v>2949</v>
      </c>
    </row>
    <row r="285" spans="1:5">
      <c r="A285">
        <v>284</v>
      </c>
      <c r="B285" t="s">
        <v>3276</v>
      </c>
      <c r="C285">
        <v>5902293805</v>
      </c>
      <c r="D285">
        <v>31</v>
      </c>
      <c r="E285" t="s">
        <v>2949</v>
      </c>
    </row>
    <row r="286" spans="1:5">
      <c r="A286">
        <v>285</v>
      </c>
      <c r="B286" t="s">
        <v>3277</v>
      </c>
      <c r="C286">
        <v>5902017234</v>
      </c>
      <c r="D286">
        <v>31</v>
      </c>
      <c r="E286" t="s">
        <v>2949</v>
      </c>
    </row>
    <row r="287" spans="1:5">
      <c r="A287">
        <v>286</v>
      </c>
      <c r="B287" t="s">
        <v>3278</v>
      </c>
      <c r="C287">
        <v>5904039064</v>
      </c>
      <c r="D287">
        <v>31</v>
      </c>
      <c r="E287" t="s">
        <v>2949</v>
      </c>
    </row>
    <row r="288" spans="1:5">
      <c r="A288">
        <v>287</v>
      </c>
      <c r="B288" t="s">
        <v>3279</v>
      </c>
      <c r="C288">
        <v>5919028210</v>
      </c>
      <c r="D288">
        <v>30</v>
      </c>
      <c r="E288" t="s">
        <v>2949</v>
      </c>
    </row>
    <row r="289" spans="1:5">
      <c r="A289">
        <v>288</v>
      </c>
      <c r="B289" t="s">
        <v>3280</v>
      </c>
      <c r="C289">
        <v>5907042643</v>
      </c>
      <c r="D289">
        <v>30</v>
      </c>
      <c r="E289" t="s">
        <v>2949</v>
      </c>
    </row>
    <row r="290" spans="1:5">
      <c r="A290">
        <v>289</v>
      </c>
      <c r="B290" t="s">
        <v>3281</v>
      </c>
      <c r="C290">
        <v>5904356296</v>
      </c>
      <c r="D290">
        <v>30</v>
      </c>
      <c r="E290" t="s">
        <v>2949</v>
      </c>
    </row>
    <row r="291" spans="1:5">
      <c r="A291">
        <v>290</v>
      </c>
      <c r="B291" t="s">
        <v>3282</v>
      </c>
      <c r="C291">
        <v>5906069554</v>
      </c>
      <c r="D291">
        <v>30</v>
      </c>
      <c r="E291" t="s">
        <v>2949</v>
      </c>
    </row>
    <row r="292" spans="1:5">
      <c r="A292">
        <v>291</v>
      </c>
      <c r="B292" t="s">
        <v>3283</v>
      </c>
      <c r="C292">
        <v>5908078603</v>
      </c>
      <c r="D292">
        <v>30</v>
      </c>
      <c r="E292" t="s">
        <v>2949</v>
      </c>
    </row>
    <row r="293" spans="1:5">
      <c r="A293">
        <v>292</v>
      </c>
      <c r="B293" t="s">
        <v>3284</v>
      </c>
      <c r="C293">
        <v>5908037727</v>
      </c>
      <c r="D293">
        <v>30</v>
      </c>
      <c r="E293" t="s">
        <v>2949</v>
      </c>
    </row>
    <row r="294" spans="1:5">
      <c r="A294">
        <v>293</v>
      </c>
      <c r="B294" t="s">
        <v>3285</v>
      </c>
      <c r="C294">
        <v>5951001460</v>
      </c>
      <c r="D294">
        <v>30</v>
      </c>
      <c r="E294" t="s">
        <v>2949</v>
      </c>
    </row>
    <row r="295" spans="1:5">
      <c r="A295">
        <v>294</v>
      </c>
      <c r="B295" t="s">
        <v>3286</v>
      </c>
      <c r="C295">
        <v>5916029617</v>
      </c>
      <c r="D295">
        <v>29</v>
      </c>
      <c r="E295" t="s">
        <v>2949</v>
      </c>
    </row>
    <row r="296" spans="1:5">
      <c r="A296">
        <v>295</v>
      </c>
      <c r="B296" t="s">
        <v>3287</v>
      </c>
      <c r="D296">
        <v>29</v>
      </c>
      <c r="E296" t="s">
        <v>2949</v>
      </c>
    </row>
    <row r="297" spans="1:5">
      <c r="A297">
        <v>296</v>
      </c>
      <c r="B297" t="s">
        <v>3288</v>
      </c>
      <c r="C297">
        <v>5919028210</v>
      </c>
      <c r="D297">
        <v>29</v>
      </c>
      <c r="E297" t="s">
        <v>2949</v>
      </c>
    </row>
    <row r="298" spans="1:5">
      <c r="A298">
        <v>297</v>
      </c>
      <c r="B298" t="s">
        <v>3289</v>
      </c>
      <c r="C298">
        <v>5957018903</v>
      </c>
      <c r="D298">
        <v>29</v>
      </c>
      <c r="E298" t="s">
        <v>2949</v>
      </c>
    </row>
    <row r="299" spans="1:5">
      <c r="A299">
        <v>298</v>
      </c>
      <c r="B299" t="s">
        <v>3290</v>
      </c>
      <c r="C299">
        <v>5944020101</v>
      </c>
      <c r="D299">
        <v>29</v>
      </c>
      <c r="E299" t="s">
        <v>2949</v>
      </c>
    </row>
    <row r="300" spans="1:5">
      <c r="A300">
        <v>299</v>
      </c>
      <c r="B300" t="s">
        <v>3291</v>
      </c>
      <c r="C300">
        <v>5911081003</v>
      </c>
      <c r="D300">
        <v>28</v>
      </c>
      <c r="E300" t="s">
        <v>2949</v>
      </c>
    </row>
    <row r="301" spans="1:5">
      <c r="A301">
        <v>300</v>
      </c>
      <c r="B301" t="s">
        <v>3292</v>
      </c>
      <c r="C301">
        <v>5981007892</v>
      </c>
      <c r="D301">
        <v>28</v>
      </c>
      <c r="E301" t="s">
        <v>2949</v>
      </c>
    </row>
    <row r="302" spans="1:5">
      <c r="A302">
        <v>301</v>
      </c>
      <c r="B302" t="s">
        <v>3293</v>
      </c>
      <c r="C302">
        <v>5916032419</v>
      </c>
      <c r="D302">
        <v>28</v>
      </c>
      <c r="E302" t="s">
        <v>2949</v>
      </c>
    </row>
    <row r="303" spans="1:5">
      <c r="A303">
        <v>302</v>
      </c>
      <c r="B303" t="s">
        <v>3294</v>
      </c>
      <c r="C303">
        <v>5938000611</v>
      </c>
      <c r="D303">
        <v>28</v>
      </c>
      <c r="E303" t="s">
        <v>2949</v>
      </c>
    </row>
    <row r="304" spans="1:5">
      <c r="A304">
        <v>303</v>
      </c>
      <c r="B304" t="s">
        <v>3295</v>
      </c>
      <c r="C304">
        <v>5902293805</v>
      </c>
      <c r="D304">
        <v>28</v>
      </c>
      <c r="E304" t="s">
        <v>2949</v>
      </c>
    </row>
    <row r="305" spans="1:5">
      <c r="A305">
        <v>304</v>
      </c>
      <c r="B305" t="s">
        <v>3296</v>
      </c>
      <c r="C305">
        <v>5920046446</v>
      </c>
      <c r="D305">
        <v>28</v>
      </c>
      <c r="E305" t="s">
        <v>2949</v>
      </c>
    </row>
    <row r="306" spans="1:5">
      <c r="A306">
        <v>305</v>
      </c>
      <c r="B306" t="s">
        <v>3297</v>
      </c>
      <c r="C306">
        <v>5951001460</v>
      </c>
      <c r="D306">
        <v>27</v>
      </c>
      <c r="E306" t="s">
        <v>2949</v>
      </c>
    </row>
    <row r="307" spans="1:5">
      <c r="A307">
        <v>306</v>
      </c>
      <c r="B307" t="s">
        <v>3298</v>
      </c>
      <c r="C307">
        <v>5919000670</v>
      </c>
      <c r="D307">
        <v>27</v>
      </c>
      <c r="E307" t="s">
        <v>2949</v>
      </c>
    </row>
    <row r="308" spans="1:5">
      <c r="A308">
        <v>307</v>
      </c>
      <c r="B308" t="s">
        <v>3299</v>
      </c>
      <c r="C308">
        <v>5904383130</v>
      </c>
      <c r="D308">
        <v>27</v>
      </c>
      <c r="E308" t="s">
        <v>2949</v>
      </c>
    </row>
    <row r="309" spans="1:5">
      <c r="A309">
        <v>308</v>
      </c>
      <c r="B309" t="s">
        <v>3300</v>
      </c>
      <c r="C309">
        <v>5918214679</v>
      </c>
      <c r="D309">
        <v>27</v>
      </c>
      <c r="E309" t="s">
        <v>2949</v>
      </c>
    </row>
    <row r="310" spans="1:5">
      <c r="A310">
        <v>309</v>
      </c>
      <c r="B310" t="s">
        <v>3301</v>
      </c>
      <c r="C310">
        <v>5904310365</v>
      </c>
      <c r="D310">
        <v>27</v>
      </c>
      <c r="E310" t="s">
        <v>2949</v>
      </c>
    </row>
    <row r="311" spans="1:5">
      <c r="A311">
        <v>310</v>
      </c>
      <c r="B311" t="s">
        <v>3302</v>
      </c>
      <c r="C311">
        <v>5904383130</v>
      </c>
      <c r="D311">
        <v>27</v>
      </c>
      <c r="E311" t="s">
        <v>2949</v>
      </c>
    </row>
    <row r="312" spans="1:5">
      <c r="A312">
        <v>311</v>
      </c>
      <c r="B312" t="s">
        <v>3303</v>
      </c>
      <c r="C312">
        <v>5908078603</v>
      </c>
      <c r="D312">
        <v>27</v>
      </c>
      <c r="E312" t="s">
        <v>2949</v>
      </c>
    </row>
    <row r="313" spans="1:5">
      <c r="A313">
        <v>312</v>
      </c>
      <c r="B313" t="s">
        <v>3304</v>
      </c>
      <c r="C313">
        <v>5907034272</v>
      </c>
      <c r="D313">
        <v>26</v>
      </c>
      <c r="E313" t="s">
        <v>2949</v>
      </c>
    </row>
    <row r="314" spans="1:5">
      <c r="A314">
        <v>313</v>
      </c>
      <c r="B314" t="s">
        <v>3305</v>
      </c>
      <c r="C314">
        <v>5903072767</v>
      </c>
      <c r="D314">
        <v>26</v>
      </c>
      <c r="E314" t="s">
        <v>2949</v>
      </c>
    </row>
    <row r="315" spans="1:5">
      <c r="A315">
        <v>314</v>
      </c>
      <c r="B315" t="s">
        <v>3306</v>
      </c>
      <c r="C315">
        <v>5918214679</v>
      </c>
      <c r="D315">
        <v>26</v>
      </c>
      <c r="E315" t="s">
        <v>2949</v>
      </c>
    </row>
    <row r="316" spans="1:5">
      <c r="A316">
        <v>315</v>
      </c>
      <c r="B316" t="s">
        <v>3307</v>
      </c>
      <c r="C316">
        <v>5902290473</v>
      </c>
      <c r="D316">
        <v>26</v>
      </c>
      <c r="E316" t="s">
        <v>3308</v>
      </c>
    </row>
    <row r="317" spans="1:5">
      <c r="A317">
        <v>316</v>
      </c>
      <c r="B317" t="s">
        <v>3309</v>
      </c>
      <c r="C317">
        <v>5905253670</v>
      </c>
      <c r="D317">
        <v>26</v>
      </c>
      <c r="E317" t="s">
        <v>2949</v>
      </c>
    </row>
    <row r="318" spans="1:5">
      <c r="A318">
        <v>317</v>
      </c>
      <c r="B318" t="s">
        <v>3310</v>
      </c>
      <c r="C318">
        <v>5918214679</v>
      </c>
      <c r="D318">
        <v>26</v>
      </c>
      <c r="E318" t="s">
        <v>2949</v>
      </c>
    </row>
    <row r="319" spans="1:5">
      <c r="A319">
        <v>318</v>
      </c>
      <c r="B319" t="s">
        <v>3311</v>
      </c>
      <c r="C319">
        <v>5921035920</v>
      </c>
      <c r="D319">
        <v>26</v>
      </c>
      <c r="E319" t="s">
        <v>2949</v>
      </c>
    </row>
    <row r="320" spans="1:5">
      <c r="A320">
        <v>319</v>
      </c>
      <c r="B320" t="s">
        <v>3312</v>
      </c>
      <c r="C320">
        <v>5935002466</v>
      </c>
      <c r="D320">
        <v>26</v>
      </c>
      <c r="E320" t="s">
        <v>2949</v>
      </c>
    </row>
    <row r="321" spans="1:5">
      <c r="A321">
        <v>320</v>
      </c>
      <c r="B321" t="s">
        <v>3313</v>
      </c>
      <c r="C321">
        <v>5919028210</v>
      </c>
      <c r="D321">
        <v>26</v>
      </c>
      <c r="E321" t="s">
        <v>2949</v>
      </c>
    </row>
    <row r="322" spans="1:5">
      <c r="A322">
        <v>321</v>
      </c>
      <c r="B322" t="s">
        <v>3314</v>
      </c>
      <c r="C322">
        <v>5938000611</v>
      </c>
      <c r="D322">
        <v>26</v>
      </c>
      <c r="E322" t="s">
        <v>2949</v>
      </c>
    </row>
    <row r="323" spans="1:5">
      <c r="A323">
        <v>322</v>
      </c>
      <c r="B323" t="s">
        <v>3315</v>
      </c>
      <c r="C323">
        <v>5981007892</v>
      </c>
      <c r="D323">
        <v>25</v>
      </c>
      <c r="E323" t="s">
        <v>2949</v>
      </c>
    </row>
    <row r="324" spans="1:5">
      <c r="A324">
        <v>323</v>
      </c>
      <c r="B324" t="s">
        <v>3316</v>
      </c>
      <c r="C324">
        <v>5921035920</v>
      </c>
      <c r="D324">
        <v>25</v>
      </c>
      <c r="E324" t="s">
        <v>2949</v>
      </c>
    </row>
    <row r="325" spans="1:5">
      <c r="A325">
        <v>324</v>
      </c>
      <c r="B325" t="s">
        <v>3317</v>
      </c>
      <c r="C325">
        <v>5906149305</v>
      </c>
      <c r="D325">
        <v>25</v>
      </c>
      <c r="E325" t="s">
        <v>2949</v>
      </c>
    </row>
    <row r="326" spans="1:5">
      <c r="A326">
        <v>325</v>
      </c>
      <c r="B326" t="s">
        <v>3318</v>
      </c>
      <c r="C326">
        <v>5902293805</v>
      </c>
      <c r="D326">
        <v>25</v>
      </c>
      <c r="E326" t="s">
        <v>2949</v>
      </c>
    </row>
    <row r="327" spans="1:5">
      <c r="A327">
        <v>326</v>
      </c>
      <c r="B327" t="s">
        <v>3319</v>
      </c>
      <c r="C327">
        <v>5921035920</v>
      </c>
      <c r="D327">
        <v>25</v>
      </c>
      <c r="E327" t="s">
        <v>2949</v>
      </c>
    </row>
    <row r="328" spans="1:5">
      <c r="A328">
        <v>327</v>
      </c>
      <c r="B328" t="s">
        <v>3320</v>
      </c>
      <c r="C328">
        <v>5937000859</v>
      </c>
      <c r="D328">
        <v>25</v>
      </c>
      <c r="E328" t="s">
        <v>2949</v>
      </c>
    </row>
    <row r="329" spans="1:5">
      <c r="A329">
        <v>328</v>
      </c>
      <c r="B329" t="s">
        <v>3321</v>
      </c>
      <c r="C329">
        <v>5907034272</v>
      </c>
      <c r="D329">
        <v>25</v>
      </c>
      <c r="E329" t="s">
        <v>2949</v>
      </c>
    </row>
    <row r="330" spans="1:5">
      <c r="A330">
        <v>329</v>
      </c>
      <c r="B330" t="s">
        <v>3322</v>
      </c>
      <c r="D330">
        <v>25</v>
      </c>
      <c r="E330" t="s">
        <v>2949</v>
      </c>
    </row>
    <row r="331" spans="1:5">
      <c r="A331">
        <v>330</v>
      </c>
      <c r="B331" t="s">
        <v>3323</v>
      </c>
      <c r="C331">
        <v>5902017234</v>
      </c>
      <c r="D331">
        <v>24</v>
      </c>
      <c r="E331" t="s">
        <v>2949</v>
      </c>
    </row>
    <row r="332" spans="1:5">
      <c r="A332">
        <v>331</v>
      </c>
      <c r="B332" t="s">
        <v>3324</v>
      </c>
      <c r="C332">
        <v>5905023290</v>
      </c>
      <c r="D332">
        <v>24</v>
      </c>
      <c r="E332" t="s">
        <v>2949</v>
      </c>
    </row>
    <row r="333" spans="1:5">
      <c r="A333">
        <v>332</v>
      </c>
      <c r="B333" t="s">
        <v>3325</v>
      </c>
      <c r="C333" t="s">
        <v>3063</v>
      </c>
      <c r="D333">
        <v>24</v>
      </c>
      <c r="E333" t="s">
        <v>2949</v>
      </c>
    </row>
    <row r="334" spans="1:5">
      <c r="A334">
        <v>333</v>
      </c>
      <c r="B334" t="s">
        <v>3326</v>
      </c>
      <c r="C334">
        <v>5903072767</v>
      </c>
      <c r="D334">
        <v>24</v>
      </c>
      <c r="E334" t="s">
        <v>2949</v>
      </c>
    </row>
    <row r="335" spans="1:5">
      <c r="A335">
        <v>334</v>
      </c>
      <c r="B335" t="s">
        <v>3327</v>
      </c>
      <c r="C335">
        <v>5902291290</v>
      </c>
      <c r="D335">
        <v>24</v>
      </c>
      <c r="E335" t="s">
        <v>2949</v>
      </c>
    </row>
    <row r="336" spans="1:5">
      <c r="A336">
        <v>335</v>
      </c>
      <c r="B336" t="s">
        <v>3328</v>
      </c>
      <c r="C336">
        <v>5905023290</v>
      </c>
      <c r="D336">
        <v>24</v>
      </c>
      <c r="E336" t="s">
        <v>2949</v>
      </c>
    </row>
    <row r="337" spans="1:5">
      <c r="A337">
        <v>336</v>
      </c>
      <c r="B337" t="s">
        <v>3329</v>
      </c>
      <c r="C337">
        <v>5908078603</v>
      </c>
      <c r="D337">
        <v>24</v>
      </c>
      <c r="E337" t="s">
        <v>2949</v>
      </c>
    </row>
    <row r="338" spans="1:5">
      <c r="A338">
        <v>337</v>
      </c>
      <c r="B338" t="s">
        <v>3330</v>
      </c>
      <c r="C338">
        <v>5904101322</v>
      </c>
      <c r="D338">
        <v>24</v>
      </c>
      <c r="E338" t="s">
        <v>2949</v>
      </c>
    </row>
    <row r="339" spans="1:5">
      <c r="A339">
        <v>338</v>
      </c>
      <c r="B339" t="s">
        <v>3331</v>
      </c>
      <c r="C339">
        <v>5933180336</v>
      </c>
      <c r="D339">
        <v>24</v>
      </c>
      <c r="E339" t="s">
        <v>2949</v>
      </c>
    </row>
    <row r="340" spans="1:5">
      <c r="A340">
        <v>339</v>
      </c>
      <c r="B340" t="s">
        <v>3332</v>
      </c>
      <c r="C340">
        <v>5907034272</v>
      </c>
      <c r="D340">
        <v>24</v>
      </c>
      <c r="E340" t="s">
        <v>2949</v>
      </c>
    </row>
    <row r="341" spans="1:5">
      <c r="A341">
        <v>340</v>
      </c>
      <c r="B341" t="s">
        <v>3333</v>
      </c>
      <c r="C341">
        <v>5906145710</v>
      </c>
      <c r="D341">
        <v>24</v>
      </c>
      <c r="E341" t="s">
        <v>2949</v>
      </c>
    </row>
    <row r="342" spans="1:5">
      <c r="A342">
        <v>341</v>
      </c>
      <c r="B342" t="s">
        <v>3334</v>
      </c>
      <c r="C342">
        <v>5907042643</v>
      </c>
      <c r="D342">
        <v>23</v>
      </c>
      <c r="E342" t="s">
        <v>2949</v>
      </c>
    </row>
    <row r="343" spans="1:5">
      <c r="A343">
        <v>342</v>
      </c>
      <c r="B343" t="s">
        <v>3335</v>
      </c>
      <c r="C343">
        <v>5920046446</v>
      </c>
      <c r="D343">
        <v>23</v>
      </c>
      <c r="E343" t="s">
        <v>2949</v>
      </c>
    </row>
    <row r="344" spans="1:5">
      <c r="A344">
        <v>343</v>
      </c>
      <c r="B344" t="s">
        <v>3336</v>
      </c>
      <c r="C344">
        <v>5908078603</v>
      </c>
      <c r="D344">
        <v>23</v>
      </c>
      <c r="E344" t="s">
        <v>2949</v>
      </c>
    </row>
    <row r="345" spans="1:5">
      <c r="A345">
        <v>344</v>
      </c>
      <c r="B345" t="s">
        <v>3337</v>
      </c>
      <c r="C345">
        <v>5904310365</v>
      </c>
      <c r="D345">
        <v>23</v>
      </c>
      <c r="E345" t="s">
        <v>2949</v>
      </c>
    </row>
    <row r="346" spans="1:5">
      <c r="A346">
        <v>345</v>
      </c>
      <c r="B346" t="s">
        <v>3338</v>
      </c>
      <c r="C346">
        <v>5930002550</v>
      </c>
      <c r="D346">
        <v>23</v>
      </c>
      <c r="E346" t="s">
        <v>2949</v>
      </c>
    </row>
    <row r="347" spans="1:5">
      <c r="A347">
        <v>346</v>
      </c>
      <c r="B347" t="s">
        <v>3339</v>
      </c>
      <c r="C347">
        <v>5932000020</v>
      </c>
      <c r="D347">
        <v>23</v>
      </c>
      <c r="E347" t="s">
        <v>2949</v>
      </c>
    </row>
    <row r="348" spans="1:5">
      <c r="A348">
        <v>347</v>
      </c>
      <c r="B348" t="s">
        <v>3340</v>
      </c>
      <c r="C348">
        <v>5908078603</v>
      </c>
      <c r="D348">
        <v>23</v>
      </c>
      <c r="E348" t="s">
        <v>2949</v>
      </c>
    </row>
    <row r="349" spans="1:5">
      <c r="A349">
        <v>348</v>
      </c>
      <c r="B349" t="s">
        <v>3341</v>
      </c>
      <c r="C349">
        <v>5916032419</v>
      </c>
      <c r="D349">
        <v>23</v>
      </c>
      <c r="E349" t="s">
        <v>2949</v>
      </c>
    </row>
    <row r="350" spans="1:5">
      <c r="A350">
        <v>349</v>
      </c>
      <c r="B350" t="s">
        <v>3342</v>
      </c>
      <c r="C350">
        <v>5916029617</v>
      </c>
      <c r="D350">
        <v>23</v>
      </c>
      <c r="E350" t="s">
        <v>2949</v>
      </c>
    </row>
    <row r="351" spans="1:5">
      <c r="A351">
        <v>350</v>
      </c>
      <c r="B351" t="s">
        <v>3343</v>
      </c>
      <c r="C351">
        <v>5902293805</v>
      </c>
      <c r="D351">
        <v>23</v>
      </c>
      <c r="E351" t="s">
        <v>2949</v>
      </c>
    </row>
    <row r="352" spans="1:5">
      <c r="A352">
        <v>351</v>
      </c>
      <c r="B352" t="s">
        <v>3344</v>
      </c>
      <c r="C352">
        <v>5908078603</v>
      </c>
      <c r="D352">
        <v>23</v>
      </c>
      <c r="E352" t="s">
        <v>2949</v>
      </c>
    </row>
    <row r="353" spans="1:5">
      <c r="A353">
        <v>352</v>
      </c>
      <c r="B353" t="s">
        <v>3345</v>
      </c>
      <c r="C353">
        <v>5914204581</v>
      </c>
      <c r="D353">
        <v>23</v>
      </c>
      <c r="E353" t="s">
        <v>2949</v>
      </c>
    </row>
    <row r="354" spans="1:5">
      <c r="A354">
        <v>353</v>
      </c>
      <c r="B354" t="s">
        <v>3346</v>
      </c>
      <c r="C354">
        <v>5957018903</v>
      </c>
      <c r="D354">
        <v>23</v>
      </c>
      <c r="E354" t="s">
        <v>2949</v>
      </c>
    </row>
    <row r="355" spans="1:5">
      <c r="A355">
        <v>354</v>
      </c>
      <c r="B355" t="s">
        <v>3347</v>
      </c>
      <c r="C355">
        <v>5921035920</v>
      </c>
      <c r="D355">
        <v>23</v>
      </c>
      <c r="E355" t="s">
        <v>2949</v>
      </c>
    </row>
    <row r="356" spans="1:5">
      <c r="A356">
        <v>355</v>
      </c>
      <c r="B356" t="s">
        <v>3348</v>
      </c>
      <c r="C356">
        <v>5947001178</v>
      </c>
      <c r="D356">
        <v>23</v>
      </c>
      <c r="E356" t="s">
        <v>2949</v>
      </c>
    </row>
    <row r="357" spans="1:5">
      <c r="A357">
        <v>356</v>
      </c>
      <c r="B357" t="s">
        <v>3349</v>
      </c>
      <c r="C357">
        <v>5981007892</v>
      </c>
      <c r="D357">
        <v>23</v>
      </c>
      <c r="E357" t="s">
        <v>2949</v>
      </c>
    </row>
    <row r="358" spans="1:5">
      <c r="A358">
        <v>357</v>
      </c>
      <c r="B358" t="s">
        <v>3350</v>
      </c>
      <c r="C358">
        <v>5904383130</v>
      </c>
      <c r="D358">
        <v>23</v>
      </c>
      <c r="E358" t="s">
        <v>2949</v>
      </c>
    </row>
    <row r="359" spans="1:5">
      <c r="A359">
        <v>358</v>
      </c>
      <c r="B359" t="s">
        <v>3351</v>
      </c>
      <c r="C359">
        <v>5907034272</v>
      </c>
      <c r="D359">
        <v>23</v>
      </c>
      <c r="E359" t="s">
        <v>2949</v>
      </c>
    </row>
    <row r="360" spans="1:5">
      <c r="A360">
        <v>359</v>
      </c>
      <c r="B360" t="s">
        <v>3352</v>
      </c>
      <c r="C360">
        <v>5945001013</v>
      </c>
      <c r="D360">
        <v>22</v>
      </c>
      <c r="E360" t="s">
        <v>2949</v>
      </c>
    </row>
    <row r="361" spans="1:5">
      <c r="A361">
        <v>360</v>
      </c>
      <c r="B361" t="s">
        <v>3353</v>
      </c>
      <c r="C361">
        <v>5939000357</v>
      </c>
      <c r="D361">
        <v>22</v>
      </c>
      <c r="E361" t="s">
        <v>2949</v>
      </c>
    </row>
    <row r="362" spans="1:5">
      <c r="A362">
        <v>361</v>
      </c>
      <c r="B362" t="s">
        <v>3354</v>
      </c>
      <c r="C362">
        <v>5935002466</v>
      </c>
      <c r="D362">
        <v>22</v>
      </c>
      <c r="E362" t="s">
        <v>2949</v>
      </c>
    </row>
    <row r="363" spans="1:5">
      <c r="A363">
        <v>362</v>
      </c>
      <c r="B363" t="s">
        <v>3355</v>
      </c>
      <c r="C363">
        <v>5941000548</v>
      </c>
      <c r="D363">
        <v>22</v>
      </c>
      <c r="E363" t="s">
        <v>2949</v>
      </c>
    </row>
    <row r="364" spans="1:5">
      <c r="A364">
        <v>363</v>
      </c>
      <c r="B364" t="s">
        <v>3356</v>
      </c>
      <c r="C364">
        <v>5919000670</v>
      </c>
      <c r="D364">
        <v>22</v>
      </c>
      <c r="E364" t="s">
        <v>2949</v>
      </c>
    </row>
    <row r="365" spans="1:5">
      <c r="A365">
        <v>364</v>
      </c>
      <c r="B365" t="s">
        <v>3357</v>
      </c>
      <c r="D365">
        <v>22</v>
      </c>
      <c r="E365" t="s">
        <v>2949</v>
      </c>
    </row>
    <row r="366" spans="1:5">
      <c r="A366">
        <v>365</v>
      </c>
      <c r="B366" t="s">
        <v>3358</v>
      </c>
      <c r="C366">
        <v>5906145710</v>
      </c>
      <c r="D366">
        <v>22</v>
      </c>
      <c r="E366" t="s">
        <v>2949</v>
      </c>
    </row>
    <row r="367" spans="1:5">
      <c r="A367">
        <v>366</v>
      </c>
      <c r="B367" t="s">
        <v>3359</v>
      </c>
      <c r="C367">
        <v>5907042643</v>
      </c>
      <c r="D367">
        <v>22</v>
      </c>
      <c r="E367" t="s">
        <v>2949</v>
      </c>
    </row>
    <row r="368" spans="1:5">
      <c r="A368">
        <v>367</v>
      </c>
      <c r="B368" t="s">
        <v>3360</v>
      </c>
      <c r="C368">
        <v>5904356296</v>
      </c>
      <c r="D368">
        <v>22</v>
      </c>
      <c r="E368" t="s">
        <v>2949</v>
      </c>
    </row>
    <row r="369" spans="1:5">
      <c r="A369">
        <v>368</v>
      </c>
      <c r="B369" t="s">
        <v>3361</v>
      </c>
      <c r="C369">
        <v>5906147330</v>
      </c>
      <c r="D369">
        <v>21</v>
      </c>
      <c r="E369" t="s">
        <v>2949</v>
      </c>
    </row>
    <row r="370" spans="1:5">
      <c r="A370">
        <v>369</v>
      </c>
      <c r="B370" t="s">
        <v>3362</v>
      </c>
      <c r="C370">
        <v>5933180336</v>
      </c>
      <c r="D370">
        <v>21</v>
      </c>
      <c r="E370" t="s">
        <v>2949</v>
      </c>
    </row>
    <row r="371" spans="1:5">
      <c r="A371">
        <v>370</v>
      </c>
      <c r="B371" t="s">
        <v>3363</v>
      </c>
      <c r="C371">
        <v>5930002550</v>
      </c>
      <c r="D371">
        <v>21</v>
      </c>
      <c r="E371" t="s">
        <v>2949</v>
      </c>
    </row>
    <row r="372" spans="1:5">
      <c r="A372">
        <v>371</v>
      </c>
      <c r="B372" t="s">
        <v>3364</v>
      </c>
      <c r="C372">
        <v>5904356296</v>
      </c>
      <c r="D372">
        <v>21</v>
      </c>
      <c r="E372" t="s">
        <v>2949</v>
      </c>
    </row>
    <row r="373" spans="1:5">
      <c r="A373">
        <v>372</v>
      </c>
      <c r="B373" t="s">
        <v>3365</v>
      </c>
      <c r="C373">
        <v>5902290120</v>
      </c>
      <c r="D373">
        <v>21</v>
      </c>
      <c r="E373" t="s">
        <v>2949</v>
      </c>
    </row>
    <row r="374" spans="1:5">
      <c r="A374">
        <v>373</v>
      </c>
      <c r="B374" t="s">
        <v>3366</v>
      </c>
      <c r="C374">
        <v>5944020101</v>
      </c>
      <c r="D374">
        <v>21</v>
      </c>
      <c r="E374" t="s">
        <v>2949</v>
      </c>
    </row>
    <row r="375" spans="1:5">
      <c r="A375">
        <v>374</v>
      </c>
      <c r="B375" t="s">
        <v>3367</v>
      </c>
      <c r="C375">
        <v>5906098442</v>
      </c>
      <c r="D375">
        <v>21</v>
      </c>
      <c r="E375" t="s">
        <v>2949</v>
      </c>
    </row>
    <row r="376" spans="1:5">
      <c r="A376">
        <v>375</v>
      </c>
      <c r="B376" t="s">
        <v>3368</v>
      </c>
      <c r="C376">
        <v>5951001460</v>
      </c>
      <c r="D376">
        <v>21</v>
      </c>
      <c r="E376" t="s">
        <v>2949</v>
      </c>
    </row>
    <row r="377" spans="1:5">
      <c r="A377">
        <v>376</v>
      </c>
      <c r="B377" t="s">
        <v>3369</v>
      </c>
      <c r="C377">
        <v>5947001178</v>
      </c>
      <c r="D377">
        <v>21</v>
      </c>
      <c r="E377" t="s">
        <v>2949</v>
      </c>
    </row>
    <row r="378" spans="1:5">
      <c r="A378">
        <v>377</v>
      </c>
      <c r="B378" t="s">
        <v>3370</v>
      </c>
      <c r="C378">
        <v>5919028210</v>
      </c>
      <c r="D378">
        <v>21</v>
      </c>
      <c r="E378" t="s">
        <v>2949</v>
      </c>
    </row>
    <row r="379" spans="1:5">
      <c r="A379">
        <v>378</v>
      </c>
      <c r="B379" t="s">
        <v>3371</v>
      </c>
      <c r="C379">
        <v>5938000611</v>
      </c>
      <c r="D379">
        <v>21</v>
      </c>
      <c r="E379" t="s">
        <v>2949</v>
      </c>
    </row>
    <row r="380" spans="1:5">
      <c r="A380">
        <v>379</v>
      </c>
      <c r="B380" t="s">
        <v>3372</v>
      </c>
      <c r="C380">
        <v>5908078603</v>
      </c>
      <c r="D380">
        <v>20</v>
      </c>
      <c r="E380" t="s">
        <v>2949</v>
      </c>
    </row>
    <row r="381" spans="1:5">
      <c r="A381">
        <v>380</v>
      </c>
      <c r="B381" t="s">
        <v>3373</v>
      </c>
      <c r="C381">
        <v>5933180336</v>
      </c>
      <c r="D381">
        <v>20</v>
      </c>
      <c r="E381" t="s">
        <v>2949</v>
      </c>
    </row>
    <row r="382" spans="1:5">
      <c r="A382">
        <v>381</v>
      </c>
      <c r="B382" t="s">
        <v>3374</v>
      </c>
      <c r="C382">
        <v>5907042643</v>
      </c>
      <c r="D382">
        <v>20</v>
      </c>
      <c r="E382" t="s">
        <v>2949</v>
      </c>
    </row>
    <row r="383" spans="1:5">
      <c r="A383">
        <v>382</v>
      </c>
      <c r="B383" t="s">
        <v>3375</v>
      </c>
      <c r="C383">
        <v>5921035920</v>
      </c>
      <c r="D383">
        <v>20</v>
      </c>
      <c r="E383" t="s">
        <v>2949</v>
      </c>
    </row>
    <row r="384" spans="1:5">
      <c r="A384">
        <v>383</v>
      </c>
      <c r="B384" t="s">
        <v>3376</v>
      </c>
      <c r="C384">
        <v>5904383130</v>
      </c>
      <c r="D384">
        <v>20</v>
      </c>
      <c r="E384" t="s">
        <v>2949</v>
      </c>
    </row>
    <row r="385" spans="1:5">
      <c r="A385">
        <v>384</v>
      </c>
      <c r="B385" t="s">
        <v>3377</v>
      </c>
      <c r="C385">
        <v>5953000260</v>
      </c>
      <c r="D385">
        <v>20</v>
      </c>
      <c r="E385" t="s">
        <v>2949</v>
      </c>
    </row>
    <row r="386" spans="1:5">
      <c r="A386">
        <v>385</v>
      </c>
      <c r="B386" t="s">
        <v>3378</v>
      </c>
      <c r="C386">
        <v>5903072767</v>
      </c>
      <c r="D386">
        <v>20</v>
      </c>
      <c r="E386" t="s">
        <v>2949</v>
      </c>
    </row>
    <row r="387" spans="1:5">
      <c r="A387">
        <v>386</v>
      </c>
      <c r="B387" t="s">
        <v>3379</v>
      </c>
      <c r="C387">
        <v>5903017780</v>
      </c>
      <c r="D387">
        <v>20</v>
      </c>
      <c r="E387" t="s">
        <v>2949</v>
      </c>
    </row>
    <row r="388" spans="1:5">
      <c r="A388">
        <v>387</v>
      </c>
      <c r="B388" t="s">
        <v>3380</v>
      </c>
      <c r="C388">
        <v>5911081003</v>
      </c>
      <c r="D388">
        <v>20</v>
      </c>
      <c r="E388" t="s">
        <v>2949</v>
      </c>
    </row>
    <row r="389" spans="1:5">
      <c r="A389">
        <v>388</v>
      </c>
      <c r="B389" t="s">
        <v>3381</v>
      </c>
      <c r="D389">
        <v>20</v>
      </c>
      <c r="E389" t="s">
        <v>2949</v>
      </c>
    </row>
    <row r="390" spans="1:5">
      <c r="A390">
        <v>389</v>
      </c>
      <c r="B390" t="s">
        <v>3382</v>
      </c>
      <c r="C390">
        <v>5916032419</v>
      </c>
      <c r="D390">
        <v>20</v>
      </c>
      <c r="E390" t="s">
        <v>2949</v>
      </c>
    </row>
    <row r="391" spans="1:5">
      <c r="A391">
        <v>390</v>
      </c>
      <c r="B391" t="s">
        <v>3383</v>
      </c>
      <c r="C391">
        <v>5907045965</v>
      </c>
      <c r="D391">
        <v>20</v>
      </c>
      <c r="E391" t="s">
        <v>3384</v>
      </c>
    </row>
    <row r="392" spans="1:5">
      <c r="A392">
        <v>391</v>
      </c>
      <c r="B392" t="s">
        <v>3385</v>
      </c>
      <c r="C392">
        <v>5920046446</v>
      </c>
      <c r="D392">
        <v>20</v>
      </c>
      <c r="E392" t="s">
        <v>2949</v>
      </c>
    </row>
    <row r="393" spans="1:5">
      <c r="A393">
        <v>392</v>
      </c>
      <c r="B393" t="s">
        <v>3386</v>
      </c>
      <c r="C393">
        <v>5939000357</v>
      </c>
      <c r="D393">
        <v>20</v>
      </c>
      <c r="E393" t="s">
        <v>2949</v>
      </c>
    </row>
    <row r="394" spans="1:5">
      <c r="A394">
        <v>393</v>
      </c>
      <c r="B394" t="s">
        <v>3387</v>
      </c>
      <c r="C394">
        <v>5902293805</v>
      </c>
      <c r="D394">
        <v>20</v>
      </c>
      <c r="E394" t="s">
        <v>2949</v>
      </c>
    </row>
    <row r="395" spans="1:5">
      <c r="A395">
        <v>394</v>
      </c>
      <c r="B395" t="s">
        <v>3388</v>
      </c>
      <c r="C395">
        <v>5903130313</v>
      </c>
      <c r="D395">
        <v>20</v>
      </c>
      <c r="E395" t="s">
        <v>2949</v>
      </c>
    </row>
    <row r="396" spans="1:5">
      <c r="A396">
        <v>395</v>
      </c>
      <c r="B396" t="s">
        <v>3389</v>
      </c>
      <c r="C396">
        <v>5904356296</v>
      </c>
      <c r="D396">
        <v>20</v>
      </c>
      <c r="E396" t="s">
        <v>2949</v>
      </c>
    </row>
    <row r="397" spans="1:5">
      <c r="A397">
        <v>396</v>
      </c>
      <c r="B397" t="s">
        <v>3390</v>
      </c>
      <c r="C397">
        <v>5911063420</v>
      </c>
      <c r="D397">
        <v>19</v>
      </c>
      <c r="E397" t="s">
        <v>2949</v>
      </c>
    </row>
    <row r="398" spans="1:5">
      <c r="A398">
        <v>397</v>
      </c>
      <c r="B398" t="s">
        <v>3391</v>
      </c>
      <c r="C398">
        <v>5902017234</v>
      </c>
      <c r="D398">
        <v>19</v>
      </c>
      <c r="E398" t="s">
        <v>2949</v>
      </c>
    </row>
    <row r="399" spans="1:5">
      <c r="A399">
        <v>398</v>
      </c>
      <c r="B399" t="s">
        <v>3392</v>
      </c>
      <c r="C399">
        <v>5902290473</v>
      </c>
      <c r="D399">
        <v>19</v>
      </c>
      <c r="E399" t="s">
        <v>2949</v>
      </c>
    </row>
    <row r="400" spans="1:5">
      <c r="A400">
        <v>399</v>
      </c>
      <c r="B400" t="s">
        <v>3393</v>
      </c>
      <c r="C400">
        <v>5916032419</v>
      </c>
      <c r="D400">
        <v>19</v>
      </c>
      <c r="E400" t="s">
        <v>2949</v>
      </c>
    </row>
    <row r="401" spans="1:5">
      <c r="A401">
        <v>400</v>
      </c>
      <c r="B401" t="s">
        <v>3394</v>
      </c>
      <c r="C401">
        <v>5904356296</v>
      </c>
      <c r="D401">
        <v>19</v>
      </c>
      <c r="E401" t="s">
        <v>2949</v>
      </c>
    </row>
    <row r="402" spans="1:5">
      <c r="A402">
        <v>401</v>
      </c>
      <c r="B402" t="s">
        <v>3395</v>
      </c>
      <c r="C402">
        <v>5902293805</v>
      </c>
      <c r="D402">
        <v>19</v>
      </c>
      <c r="E402" t="s">
        <v>2949</v>
      </c>
    </row>
    <row r="403" spans="1:5">
      <c r="A403">
        <v>402</v>
      </c>
      <c r="B403" t="s">
        <v>3396</v>
      </c>
      <c r="C403" t="s">
        <v>3063</v>
      </c>
      <c r="D403">
        <v>19</v>
      </c>
      <c r="E403" t="s">
        <v>2949</v>
      </c>
    </row>
    <row r="404" spans="1:5">
      <c r="A404">
        <v>403</v>
      </c>
      <c r="B404" t="s">
        <v>3397</v>
      </c>
      <c r="C404">
        <v>5907042643</v>
      </c>
      <c r="D404">
        <v>19</v>
      </c>
      <c r="E404" t="s">
        <v>2949</v>
      </c>
    </row>
    <row r="405" spans="1:5">
      <c r="A405">
        <v>404</v>
      </c>
      <c r="B405" t="s">
        <v>3398</v>
      </c>
      <c r="C405">
        <v>5957018903</v>
      </c>
      <c r="D405">
        <v>19</v>
      </c>
      <c r="E405" t="s">
        <v>2949</v>
      </c>
    </row>
    <row r="406" spans="1:5">
      <c r="A406">
        <v>405</v>
      </c>
      <c r="B406" t="s">
        <v>3399</v>
      </c>
      <c r="C406">
        <v>5902017114</v>
      </c>
      <c r="D406">
        <v>19</v>
      </c>
      <c r="E406" t="s">
        <v>2949</v>
      </c>
    </row>
    <row r="407" spans="1:5">
      <c r="A407">
        <v>406</v>
      </c>
      <c r="B407" t="s">
        <v>3400</v>
      </c>
      <c r="C407">
        <v>5907042643</v>
      </c>
      <c r="D407">
        <v>19</v>
      </c>
      <c r="E407" t="s">
        <v>2949</v>
      </c>
    </row>
    <row r="408" spans="1:5">
      <c r="A408">
        <v>407</v>
      </c>
      <c r="B408" t="s">
        <v>3401</v>
      </c>
      <c r="C408">
        <v>5908078603</v>
      </c>
      <c r="D408">
        <v>19</v>
      </c>
      <c r="E408" t="s">
        <v>2949</v>
      </c>
    </row>
    <row r="409" spans="1:5">
      <c r="A409">
        <v>408</v>
      </c>
      <c r="B409" t="s">
        <v>3402</v>
      </c>
      <c r="C409">
        <v>5919025096</v>
      </c>
      <c r="D409">
        <v>19</v>
      </c>
      <c r="E409" t="s">
        <v>2949</v>
      </c>
    </row>
    <row r="410" spans="1:5">
      <c r="A410">
        <v>409</v>
      </c>
      <c r="B410" t="s">
        <v>3403</v>
      </c>
      <c r="C410">
        <v>5905023290</v>
      </c>
      <c r="D410">
        <v>19</v>
      </c>
      <c r="E410" t="s">
        <v>2949</v>
      </c>
    </row>
    <row r="411" spans="1:5">
      <c r="A411">
        <v>410</v>
      </c>
      <c r="B411" t="s">
        <v>3404</v>
      </c>
      <c r="C411">
        <v>5933180336</v>
      </c>
      <c r="D411">
        <v>19</v>
      </c>
      <c r="E411" t="s">
        <v>2949</v>
      </c>
    </row>
    <row r="412" spans="1:5">
      <c r="A412">
        <v>411</v>
      </c>
      <c r="B412" t="s">
        <v>3405</v>
      </c>
      <c r="C412">
        <v>5908078603</v>
      </c>
      <c r="D412">
        <v>19</v>
      </c>
      <c r="E412" t="s">
        <v>2949</v>
      </c>
    </row>
    <row r="413" spans="1:5">
      <c r="A413">
        <v>412</v>
      </c>
      <c r="B413" t="s">
        <v>3406</v>
      </c>
      <c r="C413">
        <v>5907034272</v>
      </c>
      <c r="D413">
        <v>19</v>
      </c>
      <c r="E413" t="s">
        <v>2949</v>
      </c>
    </row>
    <row r="414" spans="1:5">
      <c r="A414">
        <v>413</v>
      </c>
      <c r="B414" t="s">
        <v>3407</v>
      </c>
      <c r="C414">
        <v>5944020101</v>
      </c>
      <c r="D414">
        <v>19</v>
      </c>
      <c r="E414" t="s">
        <v>2949</v>
      </c>
    </row>
    <row r="415" spans="1:5">
      <c r="A415">
        <v>414</v>
      </c>
      <c r="B415" t="s">
        <v>3408</v>
      </c>
      <c r="C415">
        <v>5904310365</v>
      </c>
      <c r="D415">
        <v>19</v>
      </c>
      <c r="E415" t="s">
        <v>2949</v>
      </c>
    </row>
    <row r="416" spans="1:5">
      <c r="A416">
        <v>415</v>
      </c>
      <c r="B416" t="s">
        <v>3409</v>
      </c>
      <c r="C416">
        <v>5981007892</v>
      </c>
      <c r="D416">
        <v>19</v>
      </c>
      <c r="E416" t="s">
        <v>2949</v>
      </c>
    </row>
    <row r="417" spans="1:5">
      <c r="A417">
        <v>416</v>
      </c>
      <c r="B417" t="s">
        <v>3410</v>
      </c>
      <c r="C417">
        <v>5904383130</v>
      </c>
      <c r="D417">
        <v>19</v>
      </c>
      <c r="E417" t="s">
        <v>2949</v>
      </c>
    </row>
    <row r="418" spans="1:5">
      <c r="A418">
        <v>417</v>
      </c>
      <c r="B418" t="s">
        <v>3411</v>
      </c>
      <c r="C418">
        <v>5939000357</v>
      </c>
      <c r="D418">
        <v>19</v>
      </c>
      <c r="E418" t="s">
        <v>2949</v>
      </c>
    </row>
    <row r="419" spans="1:5">
      <c r="A419">
        <v>418</v>
      </c>
      <c r="B419" t="s">
        <v>3412</v>
      </c>
      <c r="C419">
        <v>5904310365</v>
      </c>
      <c r="D419">
        <v>19</v>
      </c>
      <c r="E419" t="s">
        <v>2949</v>
      </c>
    </row>
    <row r="420" spans="1:5">
      <c r="A420">
        <v>419</v>
      </c>
      <c r="B420" t="s">
        <v>3413</v>
      </c>
      <c r="C420">
        <v>5951001460</v>
      </c>
      <c r="D420">
        <v>18</v>
      </c>
      <c r="E420" t="s">
        <v>2949</v>
      </c>
    </row>
    <row r="421" spans="1:5">
      <c r="A421">
        <v>420</v>
      </c>
      <c r="B421" t="s">
        <v>3414</v>
      </c>
      <c r="C421">
        <v>5907042643</v>
      </c>
      <c r="D421">
        <v>18</v>
      </c>
      <c r="E421" t="s">
        <v>2949</v>
      </c>
    </row>
    <row r="422" spans="1:5">
      <c r="A422">
        <v>421</v>
      </c>
      <c r="B422" t="s">
        <v>3415</v>
      </c>
      <c r="C422">
        <v>5911063420</v>
      </c>
      <c r="D422">
        <v>18</v>
      </c>
      <c r="E422" t="s">
        <v>2949</v>
      </c>
    </row>
    <row r="423" spans="1:5">
      <c r="A423">
        <v>422</v>
      </c>
      <c r="B423" t="s">
        <v>3416</v>
      </c>
      <c r="C423">
        <v>5951001460</v>
      </c>
      <c r="D423">
        <v>18</v>
      </c>
      <c r="E423" t="s">
        <v>2949</v>
      </c>
    </row>
    <row r="424" spans="1:5">
      <c r="A424">
        <v>423</v>
      </c>
      <c r="B424" t="s">
        <v>3417</v>
      </c>
      <c r="C424">
        <v>5904383130</v>
      </c>
      <c r="D424">
        <v>18</v>
      </c>
      <c r="E424" t="s">
        <v>2949</v>
      </c>
    </row>
    <row r="425" spans="1:5">
      <c r="A425">
        <v>424</v>
      </c>
      <c r="B425" t="s">
        <v>3418</v>
      </c>
      <c r="C425">
        <v>5920046446</v>
      </c>
      <c r="D425">
        <v>18</v>
      </c>
      <c r="E425" t="s">
        <v>2949</v>
      </c>
    </row>
    <row r="426" spans="1:5">
      <c r="A426">
        <v>425</v>
      </c>
      <c r="B426" t="s">
        <v>3419</v>
      </c>
      <c r="C426">
        <v>5906145710</v>
      </c>
      <c r="D426">
        <v>18</v>
      </c>
      <c r="E426" t="s">
        <v>2949</v>
      </c>
    </row>
    <row r="427" spans="1:5">
      <c r="A427">
        <v>426</v>
      </c>
      <c r="B427" t="s">
        <v>3420</v>
      </c>
      <c r="C427">
        <v>5951001460</v>
      </c>
      <c r="D427">
        <v>18</v>
      </c>
      <c r="E427" t="s">
        <v>2949</v>
      </c>
    </row>
    <row r="428" spans="1:5">
      <c r="A428">
        <v>427</v>
      </c>
      <c r="B428" t="s">
        <v>3421</v>
      </c>
      <c r="C428">
        <v>5902017234</v>
      </c>
      <c r="D428">
        <v>18</v>
      </c>
      <c r="E428" t="s">
        <v>2949</v>
      </c>
    </row>
    <row r="429" spans="1:5">
      <c r="A429">
        <v>428</v>
      </c>
      <c r="B429" t="s">
        <v>3422</v>
      </c>
      <c r="C429">
        <v>5907042643</v>
      </c>
      <c r="D429">
        <v>18</v>
      </c>
      <c r="E429" t="s">
        <v>2949</v>
      </c>
    </row>
    <row r="430" spans="1:5">
      <c r="A430">
        <v>429</v>
      </c>
      <c r="B430" t="s">
        <v>3423</v>
      </c>
      <c r="C430">
        <v>5916032419</v>
      </c>
      <c r="D430">
        <v>18</v>
      </c>
      <c r="E430" t="s">
        <v>2949</v>
      </c>
    </row>
    <row r="431" spans="1:5">
      <c r="A431">
        <v>430</v>
      </c>
      <c r="B431" t="s">
        <v>3424</v>
      </c>
      <c r="C431">
        <v>5919025096</v>
      </c>
      <c r="D431">
        <v>18</v>
      </c>
      <c r="E431" t="s">
        <v>2949</v>
      </c>
    </row>
    <row r="432" spans="1:5">
      <c r="A432">
        <v>431</v>
      </c>
      <c r="B432" t="s">
        <v>3425</v>
      </c>
      <c r="C432">
        <v>5911054352</v>
      </c>
      <c r="D432">
        <v>17</v>
      </c>
      <c r="E432" t="s">
        <v>2949</v>
      </c>
    </row>
    <row r="433" spans="1:5">
      <c r="A433">
        <v>432</v>
      </c>
      <c r="B433" t="s">
        <v>3426</v>
      </c>
      <c r="C433">
        <v>5902293805</v>
      </c>
      <c r="D433">
        <v>17</v>
      </c>
      <c r="E433" t="s">
        <v>2949</v>
      </c>
    </row>
    <row r="434" spans="1:5">
      <c r="A434">
        <v>433</v>
      </c>
      <c r="B434" t="s">
        <v>3427</v>
      </c>
      <c r="C434">
        <v>5903130313</v>
      </c>
      <c r="D434">
        <v>17</v>
      </c>
      <c r="E434" t="s">
        <v>2949</v>
      </c>
    </row>
    <row r="435" spans="1:5">
      <c r="A435">
        <v>434</v>
      </c>
      <c r="B435" t="s">
        <v>3428</v>
      </c>
      <c r="C435">
        <v>5919028210</v>
      </c>
      <c r="D435">
        <v>17</v>
      </c>
      <c r="E435" t="s">
        <v>2949</v>
      </c>
    </row>
    <row r="436" spans="1:5">
      <c r="A436">
        <v>435</v>
      </c>
      <c r="B436" t="s">
        <v>3429</v>
      </c>
      <c r="C436">
        <v>5908078603</v>
      </c>
      <c r="D436">
        <v>17</v>
      </c>
      <c r="E436" t="s">
        <v>2949</v>
      </c>
    </row>
    <row r="437" spans="1:5">
      <c r="A437">
        <v>436</v>
      </c>
      <c r="B437" t="s">
        <v>3430</v>
      </c>
      <c r="C437">
        <v>5904356296</v>
      </c>
      <c r="D437">
        <v>17</v>
      </c>
      <c r="E437" t="s">
        <v>2949</v>
      </c>
    </row>
    <row r="438" spans="1:5">
      <c r="A438">
        <v>437</v>
      </c>
      <c r="B438" t="s">
        <v>3431</v>
      </c>
      <c r="C438">
        <v>5903017780</v>
      </c>
      <c r="D438">
        <v>17</v>
      </c>
      <c r="E438" t="s">
        <v>2949</v>
      </c>
    </row>
    <row r="439" spans="1:5">
      <c r="A439">
        <v>438</v>
      </c>
      <c r="B439" t="s">
        <v>3432</v>
      </c>
      <c r="C439">
        <v>5903072767</v>
      </c>
      <c r="D439">
        <v>17</v>
      </c>
      <c r="E439" t="s">
        <v>2949</v>
      </c>
    </row>
    <row r="440" spans="1:5">
      <c r="A440">
        <v>439</v>
      </c>
      <c r="B440" t="s">
        <v>3433</v>
      </c>
      <c r="C440">
        <v>5935002466</v>
      </c>
      <c r="D440">
        <v>17</v>
      </c>
      <c r="E440" t="s">
        <v>2949</v>
      </c>
    </row>
    <row r="441" spans="1:5">
      <c r="A441">
        <v>440</v>
      </c>
      <c r="B441" t="s">
        <v>3434</v>
      </c>
      <c r="C441">
        <v>5946000220</v>
      </c>
      <c r="D441">
        <v>17</v>
      </c>
      <c r="E441" t="s">
        <v>2949</v>
      </c>
    </row>
    <row r="442" spans="1:5">
      <c r="A442">
        <v>441</v>
      </c>
      <c r="B442" t="s">
        <v>3435</v>
      </c>
      <c r="C442">
        <v>5906098442</v>
      </c>
      <c r="D442">
        <v>17</v>
      </c>
      <c r="E442" t="s">
        <v>3436</v>
      </c>
    </row>
    <row r="443" spans="1:5">
      <c r="A443">
        <v>442</v>
      </c>
      <c r="B443" t="s">
        <v>3437</v>
      </c>
      <c r="C443">
        <v>5904356296</v>
      </c>
      <c r="D443">
        <v>17</v>
      </c>
      <c r="E443" t="s">
        <v>2949</v>
      </c>
    </row>
    <row r="444" spans="1:5">
      <c r="A444">
        <v>443</v>
      </c>
      <c r="B444" t="s">
        <v>3438</v>
      </c>
      <c r="C444">
        <v>5918214679</v>
      </c>
      <c r="D444">
        <v>17</v>
      </c>
      <c r="E444" t="s">
        <v>2949</v>
      </c>
    </row>
    <row r="445" spans="1:5">
      <c r="A445">
        <v>444</v>
      </c>
      <c r="B445" t="s">
        <v>3439</v>
      </c>
      <c r="C445">
        <v>5944020101</v>
      </c>
      <c r="D445">
        <v>17</v>
      </c>
      <c r="E445" t="s">
        <v>2949</v>
      </c>
    </row>
    <row r="446" spans="1:5">
      <c r="A446">
        <v>445</v>
      </c>
      <c r="B446" t="s">
        <v>3440</v>
      </c>
      <c r="C446">
        <v>5906145710</v>
      </c>
      <c r="D446">
        <v>17</v>
      </c>
      <c r="E446" t="s">
        <v>2949</v>
      </c>
    </row>
    <row r="447" spans="1:5">
      <c r="A447">
        <v>446</v>
      </c>
      <c r="B447" t="s">
        <v>3441</v>
      </c>
      <c r="C447">
        <v>5921035920</v>
      </c>
      <c r="D447">
        <v>17</v>
      </c>
      <c r="E447" t="s">
        <v>2949</v>
      </c>
    </row>
    <row r="448" spans="1:5">
      <c r="A448">
        <v>447</v>
      </c>
      <c r="B448" t="s">
        <v>3442</v>
      </c>
      <c r="C448">
        <v>5919025096</v>
      </c>
      <c r="D448">
        <v>16</v>
      </c>
      <c r="E448" t="s">
        <v>2949</v>
      </c>
    </row>
    <row r="449" spans="1:5">
      <c r="A449">
        <v>448</v>
      </c>
      <c r="B449" t="s">
        <v>3443</v>
      </c>
      <c r="C449">
        <v>5933180336</v>
      </c>
      <c r="D449">
        <v>16</v>
      </c>
      <c r="E449" t="s">
        <v>2949</v>
      </c>
    </row>
    <row r="450" spans="1:5">
      <c r="A450">
        <v>449</v>
      </c>
      <c r="B450" t="s">
        <v>3444</v>
      </c>
      <c r="C450">
        <v>5921035920</v>
      </c>
      <c r="D450">
        <v>16</v>
      </c>
      <c r="E450" t="s">
        <v>2949</v>
      </c>
    </row>
    <row r="451" spans="1:5">
      <c r="A451">
        <v>450</v>
      </c>
      <c r="B451" t="s">
        <v>3445</v>
      </c>
      <c r="C451">
        <v>5906145710</v>
      </c>
      <c r="D451">
        <v>16</v>
      </c>
      <c r="E451" t="s">
        <v>2949</v>
      </c>
    </row>
    <row r="452" spans="1:5">
      <c r="A452">
        <v>451</v>
      </c>
      <c r="B452" t="s">
        <v>3446</v>
      </c>
      <c r="C452">
        <v>5908078603</v>
      </c>
      <c r="D452">
        <v>16</v>
      </c>
      <c r="E452" t="s">
        <v>2949</v>
      </c>
    </row>
    <row r="453" spans="1:5">
      <c r="A453">
        <v>452</v>
      </c>
      <c r="B453" t="s">
        <v>3447</v>
      </c>
      <c r="C453" t="s">
        <v>3063</v>
      </c>
      <c r="D453">
        <v>16</v>
      </c>
      <c r="E453" t="s">
        <v>2949</v>
      </c>
    </row>
    <row r="454" spans="1:5">
      <c r="A454">
        <v>453</v>
      </c>
      <c r="B454" t="s">
        <v>3448</v>
      </c>
      <c r="C454">
        <v>5947001178</v>
      </c>
      <c r="D454">
        <v>16</v>
      </c>
      <c r="E454" t="s">
        <v>2949</v>
      </c>
    </row>
    <row r="455" spans="1:5">
      <c r="A455">
        <v>454</v>
      </c>
      <c r="B455" t="s">
        <v>3449</v>
      </c>
      <c r="C455">
        <v>5939000357</v>
      </c>
      <c r="D455">
        <v>16</v>
      </c>
      <c r="E455" t="s">
        <v>2949</v>
      </c>
    </row>
    <row r="456" spans="1:5">
      <c r="A456">
        <v>455</v>
      </c>
      <c r="B456" t="s">
        <v>3450</v>
      </c>
      <c r="C456">
        <v>5919028210</v>
      </c>
      <c r="D456">
        <v>16</v>
      </c>
      <c r="E456" t="s">
        <v>2949</v>
      </c>
    </row>
    <row r="457" spans="1:5">
      <c r="A457">
        <v>456</v>
      </c>
      <c r="B457" t="s">
        <v>3451</v>
      </c>
      <c r="C457">
        <v>5902017234</v>
      </c>
      <c r="D457">
        <v>16</v>
      </c>
      <c r="E457" t="s">
        <v>2949</v>
      </c>
    </row>
    <row r="458" spans="1:5">
      <c r="A458">
        <v>457</v>
      </c>
      <c r="B458" t="s">
        <v>3452</v>
      </c>
      <c r="C458">
        <v>5908078603</v>
      </c>
      <c r="D458">
        <v>16</v>
      </c>
      <c r="E458" t="s">
        <v>2949</v>
      </c>
    </row>
    <row r="459" spans="1:5">
      <c r="A459">
        <v>458</v>
      </c>
      <c r="B459" t="s">
        <v>3453</v>
      </c>
      <c r="C459">
        <v>5904356296</v>
      </c>
      <c r="D459">
        <v>16</v>
      </c>
      <c r="E459" t="s">
        <v>2949</v>
      </c>
    </row>
    <row r="460" spans="1:5">
      <c r="A460">
        <v>459</v>
      </c>
      <c r="B460" t="s">
        <v>3454</v>
      </c>
      <c r="C460">
        <v>5943030026</v>
      </c>
      <c r="D460">
        <v>16</v>
      </c>
      <c r="E460" t="s">
        <v>2949</v>
      </c>
    </row>
    <row r="461" spans="1:5">
      <c r="A461">
        <v>460</v>
      </c>
      <c r="B461" t="s">
        <v>3455</v>
      </c>
      <c r="C461">
        <v>5907034272</v>
      </c>
      <c r="D461">
        <v>16</v>
      </c>
      <c r="E461" t="s">
        <v>2949</v>
      </c>
    </row>
    <row r="462" spans="1:5">
      <c r="A462">
        <v>461</v>
      </c>
      <c r="B462" t="s">
        <v>3456</v>
      </c>
      <c r="C462">
        <v>5906145710</v>
      </c>
      <c r="D462">
        <v>16</v>
      </c>
      <c r="E462" t="s">
        <v>2949</v>
      </c>
    </row>
    <row r="463" spans="1:5">
      <c r="A463">
        <v>462</v>
      </c>
      <c r="B463" t="s">
        <v>3457</v>
      </c>
      <c r="C463">
        <v>5981007885</v>
      </c>
      <c r="D463">
        <v>16</v>
      </c>
      <c r="E463" t="s">
        <v>2949</v>
      </c>
    </row>
    <row r="464" spans="1:5">
      <c r="A464">
        <v>463</v>
      </c>
      <c r="B464" t="s">
        <v>3458</v>
      </c>
      <c r="C464">
        <v>5905023290</v>
      </c>
      <c r="D464">
        <v>16</v>
      </c>
      <c r="E464" t="s">
        <v>2949</v>
      </c>
    </row>
    <row r="465" spans="1:5">
      <c r="A465">
        <v>464</v>
      </c>
      <c r="B465" t="s">
        <v>3459</v>
      </c>
      <c r="C465">
        <v>5920046446</v>
      </c>
      <c r="D465">
        <v>16</v>
      </c>
      <c r="E465" t="s">
        <v>2949</v>
      </c>
    </row>
    <row r="466" spans="1:5">
      <c r="A466">
        <v>465</v>
      </c>
      <c r="B466" t="s">
        <v>3460</v>
      </c>
      <c r="C466">
        <v>5907042643</v>
      </c>
      <c r="D466">
        <v>16</v>
      </c>
      <c r="E466" t="s">
        <v>2949</v>
      </c>
    </row>
    <row r="467" spans="1:5">
      <c r="A467">
        <v>466</v>
      </c>
      <c r="B467" t="s">
        <v>3461</v>
      </c>
      <c r="C467">
        <v>5907042643</v>
      </c>
      <c r="D467">
        <v>16</v>
      </c>
      <c r="E467" t="s">
        <v>2949</v>
      </c>
    </row>
    <row r="468" spans="1:5">
      <c r="A468">
        <v>467</v>
      </c>
      <c r="B468" t="s">
        <v>3462</v>
      </c>
      <c r="C468">
        <v>5919025096</v>
      </c>
      <c r="D468">
        <v>16</v>
      </c>
      <c r="E468" t="s">
        <v>2949</v>
      </c>
    </row>
    <row r="469" spans="1:5">
      <c r="A469">
        <v>468</v>
      </c>
      <c r="B469" t="s">
        <v>3463</v>
      </c>
      <c r="C469">
        <v>5937000859</v>
      </c>
      <c r="D469">
        <v>16</v>
      </c>
      <c r="E469" t="s">
        <v>2949</v>
      </c>
    </row>
    <row r="470" spans="1:5">
      <c r="A470">
        <v>469</v>
      </c>
      <c r="B470" t="s">
        <v>3464</v>
      </c>
      <c r="C470">
        <v>5906149305</v>
      </c>
      <c r="D470">
        <v>15</v>
      </c>
      <c r="E470" t="s">
        <v>2949</v>
      </c>
    </row>
    <row r="471" spans="1:5">
      <c r="A471">
        <v>470</v>
      </c>
      <c r="B471" t="s">
        <v>3465</v>
      </c>
      <c r="C471">
        <v>5938000611</v>
      </c>
      <c r="D471">
        <v>15</v>
      </c>
      <c r="E471" t="s">
        <v>2949</v>
      </c>
    </row>
    <row r="472" spans="1:5">
      <c r="A472">
        <v>471</v>
      </c>
      <c r="B472" t="s">
        <v>3466</v>
      </c>
      <c r="C472">
        <v>5903017780</v>
      </c>
      <c r="D472">
        <v>15</v>
      </c>
      <c r="E472" t="s">
        <v>2949</v>
      </c>
    </row>
    <row r="473" spans="1:5">
      <c r="A473">
        <v>472</v>
      </c>
      <c r="B473" t="s">
        <v>3467</v>
      </c>
      <c r="C473">
        <v>5904383130</v>
      </c>
      <c r="D473">
        <v>15</v>
      </c>
      <c r="E473" t="s">
        <v>2949</v>
      </c>
    </row>
    <row r="474" spans="1:5">
      <c r="A474">
        <v>473</v>
      </c>
      <c r="B474" t="s">
        <v>3468</v>
      </c>
      <c r="C474">
        <v>5919000670</v>
      </c>
      <c r="D474">
        <v>15</v>
      </c>
      <c r="E474" t="s">
        <v>2949</v>
      </c>
    </row>
    <row r="475" spans="1:5">
      <c r="A475">
        <v>474</v>
      </c>
      <c r="B475" t="s">
        <v>3469</v>
      </c>
      <c r="C475">
        <v>5920046446</v>
      </c>
      <c r="D475">
        <v>15</v>
      </c>
      <c r="E475" t="s">
        <v>2949</v>
      </c>
    </row>
    <row r="476" spans="1:5">
      <c r="A476">
        <v>475</v>
      </c>
      <c r="B476" t="s">
        <v>3470</v>
      </c>
      <c r="D476">
        <v>15</v>
      </c>
      <c r="E476" t="s">
        <v>2949</v>
      </c>
    </row>
    <row r="477" spans="1:5">
      <c r="A477">
        <v>476</v>
      </c>
      <c r="B477" t="s">
        <v>3471</v>
      </c>
      <c r="C477">
        <v>5911081003</v>
      </c>
      <c r="D477">
        <v>15</v>
      </c>
      <c r="E477" t="s">
        <v>2949</v>
      </c>
    </row>
    <row r="478" spans="1:5">
      <c r="A478">
        <v>477</v>
      </c>
      <c r="B478" t="s">
        <v>3472</v>
      </c>
      <c r="C478">
        <v>5911081003</v>
      </c>
      <c r="D478">
        <v>15</v>
      </c>
      <c r="E478" t="s">
        <v>2949</v>
      </c>
    </row>
    <row r="479" spans="1:5">
      <c r="A479">
        <v>478</v>
      </c>
      <c r="B479" t="s">
        <v>3473</v>
      </c>
      <c r="C479">
        <v>5916032419</v>
      </c>
      <c r="D479">
        <v>15</v>
      </c>
      <c r="E479" t="s">
        <v>2949</v>
      </c>
    </row>
    <row r="480" spans="1:5">
      <c r="A480">
        <v>479</v>
      </c>
      <c r="B480" t="s">
        <v>3474</v>
      </c>
      <c r="C480">
        <v>5902293805</v>
      </c>
      <c r="D480">
        <v>15</v>
      </c>
      <c r="E480" t="s">
        <v>2949</v>
      </c>
    </row>
    <row r="481" spans="1:5">
      <c r="A481">
        <v>480</v>
      </c>
      <c r="B481" t="s">
        <v>3475</v>
      </c>
      <c r="C481">
        <v>5904383130</v>
      </c>
      <c r="D481">
        <v>15</v>
      </c>
      <c r="E481" t="s">
        <v>2949</v>
      </c>
    </row>
    <row r="482" spans="1:5">
      <c r="A482">
        <v>481</v>
      </c>
      <c r="B482" t="s">
        <v>2942</v>
      </c>
      <c r="C482">
        <v>5902290473</v>
      </c>
      <c r="D482">
        <v>15</v>
      </c>
      <c r="E482" t="s">
        <v>2949</v>
      </c>
    </row>
    <row r="483" spans="1:5">
      <c r="A483">
        <v>482</v>
      </c>
      <c r="B483" t="s">
        <v>3476</v>
      </c>
      <c r="C483">
        <v>5906069554</v>
      </c>
      <c r="D483">
        <v>15</v>
      </c>
      <c r="E483" t="s">
        <v>2949</v>
      </c>
    </row>
    <row r="484" spans="1:5">
      <c r="A484">
        <v>483</v>
      </c>
      <c r="B484" t="s">
        <v>3477</v>
      </c>
      <c r="C484">
        <v>5906145710</v>
      </c>
      <c r="D484">
        <v>15</v>
      </c>
      <c r="E484" t="s">
        <v>2949</v>
      </c>
    </row>
    <row r="485" spans="1:5">
      <c r="A485">
        <v>484</v>
      </c>
      <c r="B485" t="s">
        <v>3478</v>
      </c>
      <c r="C485">
        <v>5904356296</v>
      </c>
      <c r="D485">
        <v>15</v>
      </c>
      <c r="E485" t="s">
        <v>2949</v>
      </c>
    </row>
    <row r="486" spans="1:5">
      <c r="A486">
        <v>485</v>
      </c>
      <c r="B486" t="s">
        <v>3479</v>
      </c>
      <c r="C486">
        <v>5903130313</v>
      </c>
      <c r="D486">
        <v>15</v>
      </c>
      <c r="E486" t="s">
        <v>2949</v>
      </c>
    </row>
    <row r="487" spans="1:5">
      <c r="A487">
        <v>486</v>
      </c>
      <c r="B487" t="s">
        <v>3480</v>
      </c>
      <c r="C487">
        <v>2464033793</v>
      </c>
      <c r="D487">
        <v>15</v>
      </c>
      <c r="E487" t="s">
        <v>2949</v>
      </c>
    </row>
    <row r="488" spans="1:5">
      <c r="A488">
        <v>487</v>
      </c>
      <c r="B488" t="s">
        <v>3481</v>
      </c>
      <c r="C488">
        <v>5939000357</v>
      </c>
      <c r="D488">
        <v>15</v>
      </c>
      <c r="E488" t="s">
        <v>2949</v>
      </c>
    </row>
    <row r="489" spans="1:5">
      <c r="A489">
        <v>488</v>
      </c>
      <c r="B489" t="s">
        <v>3482</v>
      </c>
      <c r="C489">
        <v>5904356296</v>
      </c>
      <c r="D489">
        <v>15</v>
      </c>
      <c r="E489" t="s">
        <v>2949</v>
      </c>
    </row>
    <row r="490" spans="1:5">
      <c r="A490">
        <v>489</v>
      </c>
      <c r="B490" t="s">
        <v>3483</v>
      </c>
      <c r="C490">
        <v>5920046446</v>
      </c>
      <c r="D490">
        <v>14</v>
      </c>
      <c r="E490" t="s">
        <v>2949</v>
      </c>
    </row>
    <row r="491" spans="1:5">
      <c r="A491">
        <v>490</v>
      </c>
      <c r="B491" t="s">
        <v>3484</v>
      </c>
      <c r="C491">
        <v>5908078603</v>
      </c>
      <c r="D491">
        <v>14</v>
      </c>
      <c r="E491" t="s">
        <v>2949</v>
      </c>
    </row>
    <row r="492" spans="1:5">
      <c r="A492">
        <v>491</v>
      </c>
      <c r="B492" t="s">
        <v>3485</v>
      </c>
      <c r="C492">
        <v>5947001178</v>
      </c>
      <c r="D492">
        <v>14</v>
      </c>
      <c r="E492" t="s">
        <v>2949</v>
      </c>
    </row>
    <row r="493" spans="1:5">
      <c r="A493">
        <v>492</v>
      </c>
      <c r="B493" t="s">
        <v>3486</v>
      </c>
      <c r="C493">
        <v>5902017234</v>
      </c>
      <c r="D493">
        <v>14</v>
      </c>
      <c r="E493" t="s">
        <v>2949</v>
      </c>
    </row>
    <row r="494" spans="1:5">
      <c r="A494">
        <v>493</v>
      </c>
      <c r="B494" t="s">
        <v>3487</v>
      </c>
      <c r="C494">
        <v>5911081003</v>
      </c>
      <c r="D494">
        <v>14</v>
      </c>
      <c r="E494" t="s">
        <v>2949</v>
      </c>
    </row>
    <row r="495" spans="1:5">
      <c r="A495">
        <v>494</v>
      </c>
      <c r="B495" t="s">
        <v>3488</v>
      </c>
      <c r="C495">
        <v>5906145710</v>
      </c>
      <c r="D495">
        <v>14</v>
      </c>
      <c r="E495" t="s">
        <v>2949</v>
      </c>
    </row>
    <row r="496" spans="1:5">
      <c r="A496">
        <v>495</v>
      </c>
      <c r="B496" t="s">
        <v>3489</v>
      </c>
      <c r="C496">
        <v>5906145710</v>
      </c>
      <c r="D496">
        <v>14</v>
      </c>
      <c r="E496" t="s">
        <v>2949</v>
      </c>
    </row>
    <row r="497" spans="1:5">
      <c r="A497">
        <v>496</v>
      </c>
      <c r="B497" t="s">
        <v>3490</v>
      </c>
      <c r="C497">
        <v>5903130313</v>
      </c>
      <c r="D497">
        <v>14</v>
      </c>
      <c r="E497" t="s">
        <v>2949</v>
      </c>
    </row>
    <row r="498" spans="1:5">
      <c r="A498">
        <v>497</v>
      </c>
      <c r="B498" t="s">
        <v>3491</v>
      </c>
      <c r="C498">
        <v>5918214679</v>
      </c>
      <c r="D498">
        <v>14</v>
      </c>
      <c r="E498" t="s">
        <v>2949</v>
      </c>
    </row>
    <row r="499" spans="1:5">
      <c r="A499">
        <v>498</v>
      </c>
      <c r="B499" t="s">
        <v>3492</v>
      </c>
      <c r="D499">
        <v>14</v>
      </c>
      <c r="E499" t="s">
        <v>2949</v>
      </c>
    </row>
    <row r="500" spans="1:5">
      <c r="A500">
        <v>499</v>
      </c>
      <c r="B500" t="s">
        <v>3493</v>
      </c>
      <c r="C500">
        <v>5904356296</v>
      </c>
      <c r="D500">
        <v>14</v>
      </c>
      <c r="E500" t="s">
        <v>2949</v>
      </c>
    </row>
    <row r="501" spans="1:5">
      <c r="A501">
        <v>500</v>
      </c>
      <c r="B501" t="s">
        <v>3494</v>
      </c>
      <c r="C501">
        <v>5919028210</v>
      </c>
      <c r="D501">
        <v>14</v>
      </c>
      <c r="E501" t="s">
        <v>2949</v>
      </c>
    </row>
    <row r="502" spans="1:5">
      <c r="A502">
        <v>501</v>
      </c>
      <c r="B502" t="s">
        <v>3495</v>
      </c>
      <c r="C502">
        <v>5902293805</v>
      </c>
      <c r="D502">
        <v>14</v>
      </c>
      <c r="E502" t="s">
        <v>2949</v>
      </c>
    </row>
    <row r="503" spans="1:5">
      <c r="A503">
        <v>502</v>
      </c>
      <c r="B503" t="s">
        <v>3496</v>
      </c>
      <c r="C503">
        <v>5916032419</v>
      </c>
      <c r="D503">
        <v>14</v>
      </c>
      <c r="E503" t="s">
        <v>2949</v>
      </c>
    </row>
    <row r="504" spans="1:5">
      <c r="A504">
        <v>503</v>
      </c>
      <c r="B504" t="s">
        <v>3497</v>
      </c>
      <c r="C504">
        <v>5905023290</v>
      </c>
      <c r="D504">
        <v>14</v>
      </c>
      <c r="E504" t="s">
        <v>2949</v>
      </c>
    </row>
    <row r="505" spans="1:5">
      <c r="A505">
        <v>504</v>
      </c>
      <c r="B505" t="s">
        <v>3498</v>
      </c>
      <c r="C505">
        <v>5908078603</v>
      </c>
      <c r="D505">
        <v>14</v>
      </c>
      <c r="E505" t="s">
        <v>2949</v>
      </c>
    </row>
    <row r="506" spans="1:5">
      <c r="A506">
        <v>505</v>
      </c>
      <c r="B506" t="s">
        <v>3499</v>
      </c>
      <c r="C506">
        <v>5902017234</v>
      </c>
      <c r="D506">
        <v>14</v>
      </c>
      <c r="E506" t="s">
        <v>2949</v>
      </c>
    </row>
    <row r="507" spans="1:5">
      <c r="A507">
        <v>506</v>
      </c>
      <c r="B507" t="s">
        <v>3500</v>
      </c>
      <c r="C507">
        <v>5903006066</v>
      </c>
      <c r="D507">
        <v>14</v>
      </c>
      <c r="E507" t="s">
        <v>2949</v>
      </c>
    </row>
    <row r="508" spans="1:5">
      <c r="A508">
        <v>507</v>
      </c>
      <c r="B508" t="s">
        <v>3501</v>
      </c>
      <c r="C508">
        <v>5930002550</v>
      </c>
      <c r="D508">
        <v>14</v>
      </c>
      <c r="E508" t="s">
        <v>2949</v>
      </c>
    </row>
    <row r="509" spans="1:5">
      <c r="A509">
        <v>508</v>
      </c>
      <c r="B509" t="s">
        <v>3502</v>
      </c>
      <c r="C509">
        <v>5902293805</v>
      </c>
      <c r="D509">
        <v>14</v>
      </c>
      <c r="E509" t="s">
        <v>2949</v>
      </c>
    </row>
    <row r="510" spans="1:5">
      <c r="A510">
        <v>509</v>
      </c>
      <c r="B510" t="s">
        <v>3503</v>
      </c>
      <c r="C510">
        <v>5906149305</v>
      </c>
      <c r="D510">
        <v>14</v>
      </c>
      <c r="E510" t="s">
        <v>2949</v>
      </c>
    </row>
    <row r="511" spans="1:5">
      <c r="A511">
        <v>510</v>
      </c>
      <c r="B511" t="s">
        <v>3504</v>
      </c>
      <c r="C511">
        <v>5904356296</v>
      </c>
      <c r="D511">
        <v>14</v>
      </c>
      <c r="E511" t="s">
        <v>2949</v>
      </c>
    </row>
    <row r="512" spans="1:5">
      <c r="A512">
        <v>511</v>
      </c>
      <c r="B512" t="s">
        <v>3505</v>
      </c>
      <c r="C512">
        <v>5905023290</v>
      </c>
      <c r="D512">
        <v>14</v>
      </c>
      <c r="E512" t="s">
        <v>2949</v>
      </c>
    </row>
    <row r="513" spans="1:5">
      <c r="A513">
        <v>512</v>
      </c>
      <c r="B513" t="s">
        <v>3506</v>
      </c>
      <c r="C513">
        <v>5906145710</v>
      </c>
      <c r="D513">
        <v>14</v>
      </c>
      <c r="E513" t="s">
        <v>2949</v>
      </c>
    </row>
    <row r="514" spans="1:5">
      <c r="A514">
        <v>513</v>
      </c>
      <c r="B514" t="s">
        <v>3507</v>
      </c>
      <c r="C514">
        <v>5903130313</v>
      </c>
      <c r="D514">
        <v>14</v>
      </c>
      <c r="E514" t="s">
        <v>2949</v>
      </c>
    </row>
    <row r="515" spans="1:5">
      <c r="A515">
        <v>514</v>
      </c>
      <c r="B515" t="s">
        <v>3508</v>
      </c>
      <c r="C515">
        <v>5919000670</v>
      </c>
      <c r="D515">
        <v>14</v>
      </c>
      <c r="E515" t="s">
        <v>2949</v>
      </c>
    </row>
    <row r="516" spans="1:5">
      <c r="A516">
        <v>515</v>
      </c>
      <c r="B516" t="s">
        <v>3509</v>
      </c>
      <c r="C516">
        <v>5911081003</v>
      </c>
      <c r="D516">
        <v>14</v>
      </c>
      <c r="E516" t="s">
        <v>2949</v>
      </c>
    </row>
    <row r="517" spans="1:5">
      <c r="A517">
        <v>516</v>
      </c>
      <c r="B517" t="s">
        <v>3510</v>
      </c>
      <c r="C517">
        <v>5957018903</v>
      </c>
      <c r="D517">
        <v>14</v>
      </c>
      <c r="E517" t="s">
        <v>2949</v>
      </c>
    </row>
    <row r="518" spans="1:5">
      <c r="A518">
        <v>517</v>
      </c>
      <c r="B518" t="s">
        <v>3511</v>
      </c>
      <c r="C518">
        <v>5946000220</v>
      </c>
      <c r="D518">
        <v>14</v>
      </c>
      <c r="E518" t="s">
        <v>2949</v>
      </c>
    </row>
    <row r="519" spans="1:5">
      <c r="A519">
        <v>518</v>
      </c>
      <c r="B519" t="s">
        <v>3512</v>
      </c>
      <c r="C519">
        <v>5905253670</v>
      </c>
      <c r="D519">
        <v>14</v>
      </c>
      <c r="E519" t="s">
        <v>2949</v>
      </c>
    </row>
    <row r="520" spans="1:5">
      <c r="A520">
        <v>519</v>
      </c>
      <c r="B520" t="s">
        <v>3513</v>
      </c>
      <c r="C520">
        <v>5951001460</v>
      </c>
      <c r="D520">
        <v>13</v>
      </c>
      <c r="E520" t="s">
        <v>2949</v>
      </c>
    </row>
    <row r="521" spans="1:5">
      <c r="A521">
        <v>520</v>
      </c>
      <c r="B521" t="s">
        <v>3514</v>
      </c>
      <c r="C521">
        <v>5953000260</v>
      </c>
      <c r="D521">
        <v>13</v>
      </c>
      <c r="E521" t="s">
        <v>2949</v>
      </c>
    </row>
    <row r="522" spans="1:5">
      <c r="A522">
        <v>521</v>
      </c>
      <c r="B522" t="s">
        <v>3515</v>
      </c>
      <c r="C522">
        <v>5903130313</v>
      </c>
      <c r="D522">
        <v>13</v>
      </c>
      <c r="E522" t="s">
        <v>2949</v>
      </c>
    </row>
    <row r="523" spans="1:5">
      <c r="A523">
        <v>522</v>
      </c>
      <c r="B523" t="s">
        <v>3516</v>
      </c>
      <c r="C523">
        <v>5947001178</v>
      </c>
      <c r="D523">
        <v>13</v>
      </c>
      <c r="E523" t="s">
        <v>2949</v>
      </c>
    </row>
    <row r="524" spans="1:5">
      <c r="A524">
        <v>523</v>
      </c>
      <c r="B524" t="s">
        <v>3517</v>
      </c>
      <c r="C524">
        <v>5902293805</v>
      </c>
      <c r="D524">
        <v>13</v>
      </c>
      <c r="E524" t="s">
        <v>2949</v>
      </c>
    </row>
    <row r="525" spans="1:5">
      <c r="A525">
        <v>524</v>
      </c>
      <c r="B525" t="s">
        <v>3518</v>
      </c>
      <c r="C525">
        <v>5904356296</v>
      </c>
      <c r="D525">
        <v>13</v>
      </c>
      <c r="E525" t="s">
        <v>2949</v>
      </c>
    </row>
    <row r="526" spans="1:5">
      <c r="A526">
        <v>525</v>
      </c>
      <c r="B526" t="s">
        <v>3519</v>
      </c>
      <c r="C526">
        <v>5904356296</v>
      </c>
      <c r="D526">
        <v>13</v>
      </c>
      <c r="E526" t="s">
        <v>2949</v>
      </c>
    </row>
    <row r="527" spans="1:5">
      <c r="A527">
        <v>526</v>
      </c>
      <c r="B527" t="s">
        <v>3520</v>
      </c>
      <c r="C527">
        <v>5906149305</v>
      </c>
      <c r="D527">
        <v>13</v>
      </c>
      <c r="E527" t="s">
        <v>3521</v>
      </c>
    </row>
    <row r="528" spans="1:5">
      <c r="A528">
        <v>527</v>
      </c>
      <c r="B528" t="s">
        <v>3522</v>
      </c>
      <c r="C528">
        <v>5906147330</v>
      </c>
      <c r="D528">
        <v>13</v>
      </c>
      <c r="E528" t="s">
        <v>2949</v>
      </c>
    </row>
    <row r="529" spans="1:5">
      <c r="A529">
        <v>528</v>
      </c>
      <c r="B529" t="s">
        <v>3523</v>
      </c>
      <c r="C529">
        <v>5906147330</v>
      </c>
      <c r="D529">
        <v>13</v>
      </c>
      <c r="E529" t="s">
        <v>2949</v>
      </c>
    </row>
    <row r="530" spans="1:5">
      <c r="A530">
        <v>529</v>
      </c>
      <c r="B530" t="s">
        <v>3524</v>
      </c>
      <c r="C530">
        <v>5904383130</v>
      </c>
      <c r="D530">
        <v>13</v>
      </c>
      <c r="E530" t="s">
        <v>2949</v>
      </c>
    </row>
    <row r="531" spans="1:5">
      <c r="A531">
        <v>530</v>
      </c>
      <c r="B531" t="s">
        <v>3525</v>
      </c>
      <c r="C531">
        <v>5902291290</v>
      </c>
      <c r="D531">
        <v>13</v>
      </c>
      <c r="E531" t="s">
        <v>2949</v>
      </c>
    </row>
    <row r="532" spans="1:5">
      <c r="A532">
        <v>531</v>
      </c>
      <c r="B532" t="s">
        <v>3526</v>
      </c>
      <c r="C532">
        <v>5908078603</v>
      </c>
      <c r="D532">
        <v>13</v>
      </c>
      <c r="E532" t="s">
        <v>2949</v>
      </c>
    </row>
    <row r="533" spans="1:5">
      <c r="A533">
        <v>532</v>
      </c>
      <c r="B533" t="s">
        <v>3527</v>
      </c>
      <c r="C533">
        <v>5903017780</v>
      </c>
      <c r="D533">
        <v>13</v>
      </c>
      <c r="E533" t="s">
        <v>2949</v>
      </c>
    </row>
    <row r="534" spans="1:5">
      <c r="A534">
        <v>533</v>
      </c>
      <c r="B534" t="s">
        <v>3528</v>
      </c>
      <c r="C534">
        <v>5981007892</v>
      </c>
      <c r="D534">
        <v>13</v>
      </c>
      <c r="E534" t="s">
        <v>2949</v>
      </c>
    </row>
    <row r="535" spans="1:5">
      <c r="A535">
        <v>534</v>
      </c>
      <c r="B535" t="s">
        <v>3529</v>
      </c>
      <c r="C535">
        <v>5907053483</v>
      </c>
      <c r="D535">
        <v>13</v>
      </c>
      <c r="E535" t="s">
        <v>2949</v>
      </c>
    </row>
    <row r="536" spans="1:5">
      <c r="A536">
        <v>535</v>
      </c>
      <c r="B536" t="s">
        <v>3530</v>
      </c>
      <c r="C536">
        <v>5904356296</v>
      </c>
      <c r="D536">
        <v>13</v>
      </c>
      <c r="E536" t="s">
        <v>2949</v>
      </c>
    </row>
    <row r="537" spans="1:5">
      <c r="A537">
        <v>536</v>
      </c>
      <c r="B537" t="s">
        <v>3531</v>
      </c>
      <c r="C537">
        <v>5902293805</v>
      </c>
      <c r="D537">
        <v>13</v>
      </c>
      <c r="E537" t="s">
        <v>2949</v>
      </c>
    </row>
    <row r="538" spans="1:5">
      <c r="A538">
        <v>537</v>
      </c>
      <c r="B538" t="s">
        <v>3532</v>
      </c>
      <c r="C538">
        <v>5906145710</v>
      </c>
      <c r="D538">
        <v>13</v>
      </c>
      <c r="E538" t="s">
        <v>2949</v>
      </c>
    </row>
    <row r="539" spans="1:5">
      <c r="A539">
        <v>538</v>
      </c>
      <c r="B539" t="s">
        <v>3533</v>
      </c>
      <c r="C539">
        <v>5919028210</v>
      </c>
      <c r="D539">
        <v>13</v>
      </c>
      <c r="E539" t="s">
        <v>2949</v>
      </c>
    </row>
    <row r="540" spans="1:5">
      <c r="A540">
        <v>539</v>
      </c>
      <c r="B540" t="s">
        <v>3534</v>
      </c>
      <c r="C540">
        <v>5908078603</v>
      </c>
      <c r="D540">
        <v>13</v>
      </c>
      <c r="E540" t="s">
        <v>2949</v>
      </c>
    </row>
    <row r="541" spans="1:5">
      <c r="A541">
        <v>540</v>
      </c>
      <c r="B541" t="s">
        <v>3535</v>
      </c>
      <c r="C541">
        <v>5903130313</v>
      </c>
      <c r="D541">
        <v>13</v>
      </c>
      <c r="E541" t="s">
        <v>2949</v>
      </c>
    </row>
    <row r="542" spans="1:5">
      <c r="A542">
        <v>541</v>
      </c>
      <c r="B542" t="s">
        <v>3536</v>
      </c>
      <c r="C542">
        <v>5904262062</v>
      </c>
      <c r="D542">
        <v>13</v>
      </c>
      <c r="E542" t="s">
        <v>2949</v>
      </c>
    </row>
    <row r="543" spans="1:5">
      <c r="A543">
        <v>542</v>
      </c>
      <c r="B543" t="s">
        <v>3537</v>
      </c>
      <c r="C543">
        <v>5903130313</v>
      </c>
      <c r="D543">
        <v>13</v>
      </c>
      <c r="E543" t="s">
        <v>2949</v>
      </c>
    </row>
    <row r="544" spans="1:5">
      <c r="A544">
        <v>543</v>
      </c>
      <c r="B544" t="s">
        <v>3538</v>
      </c>
      <c r="C544">
        <v>5903130313</v>
      </c>
      <c r="D544">
        <v>13</v>
      </c>
      <c r="E544" t="s">
        <v>2949</v>
      </c>
    </row>
    <row r="545" spans="1:5">
      <c r="A545">
        <v>544</v>
      </c>
      <c r="B545" t="s">
        <v>3539</v>
      </c>
      <c r="C545">
        <v>5939000357</v>
      </c>
      <c r="D545">
        <v>13</v>
      </c>
      <c r="E545" t="s">
        <v>2949</v>
      </c>
    </row>
    <row r="546" spans="1:5">
      <c r="A546">
        <v>545</v>
      </c>
      <c r="B546" t="s">
        <v>3540</v>
      </c>
      <c r="C546">
        <v>5919028210</v>
      </c>
      <c r="D546">
        <v>13</v>
      </c>
      <c r="E546" t="s">
        <v>2949</v>
      </c>
    </row>
    <row r="547" spans="1:5">
      <c r="A547">
        <v>546</v>
      </c>
      <c r="B547" t="s">
        <v>3541</v>
      </c>
      <c r="C547">
        <v>5920035980</v>
      </c>
      <c r="D547">
        <v>13</v>
      </c>
      <c r="E547" t="s">
        <v>2949</v>
      </c>
    </row>
    <row r="548" spans="1:5">
      <c r="A548">
        <v>547</v>
      </c>
      <c r="B548" t="s">
        <v>3542</v>
      </c>
      <c r="C548">
        <v>5906149305</v>
      </c>
      <c r="D548">
        <v>13</v>
      </c>
      <c r="E548" t="s">
        <v>2949</v>
      </c>
    </row>
    <row r="549" spans="1:5">
      <c r="A549">
        <v>548</v>
      </c>
      <c r="B549" t="s">
        <v>3543</v>
      </c>
      <c r="C549">
        <v>5918214679</v>
      </c>
      <c r="D549">
        <v>13</v>
      </c>
      <c r="E549" t="s">
        <v>2949</v>
      </c>
    </row>
    <row r="550" spans="1:5">
      <c r="A550">
        <v>549</v>
      </c>
      <c r="B550" t="s">
        <v>3544</v>
      </c>
      <c r="C550">
        <v>5905023290</v>
      </c>
      <c r="D550">
        <v>13</v>
      </c>
      <c r="E550" t="s">
        <v>2949</v>
      </c>
    </row>
    <row r="551" spans="1:5">
      <c r="A551">
        <v>550</v>
      </c>
      <c r="B551" t="s">
        <v>3545</v>
      </c>
      <c r="C551">
        <v>5911081003</v>
      </c>
      <c r="D551">
        <v>13</v>
      </c>
      <c r="E551" t="s">
        <v>2949</v>
      </c>
    </row>
    <row r="552" spans="1:5">
      <c r="A552">
        <v>551</v>
      </c>
      <c r="B552" t="s">
        <v>3546</v>
      </c>
      <c r="C552">
        <v>5903130313</v>
      </c>
      <c r="D552">
        <v>13</v>
      </c>
      <c r="E552" t="s">
        <v>2949</v>
      </c>
    </row>
    <row r="553" spans="1:5">
      <c r="A553">
        <v>552</v>
      </c>
      <c r="B553" t="s">
        <v>3547</v>
      </c>
      <c r="C553">
        <v>5921035920</v>
      </c>
      <c r="D553">
        <v>12</v>
      </c>
      <c r="E553" t="s">
        <v>2949</v>
      </c>
    </row>
    <row r="554" spans="1:5">
      <c r="A554">
        <v>553</v>
      </c>
      <c r="B554" t="s">
        <v>3548</v>
      </c>
      <c r="C554">
        <v>5946000220</v>
      </c>
      <c r="D554">
        <v>12</v>
      </c>
      <c r="E554" t="s">
        <v>2949</v>
      </c>
    </row>
    <row r="555" spans="1:5">
      <c r="A555">
        <v>554</v>
      </c>
      <c r="B555" t="s">
        <v>3549</v>
      </c>
      <c r="C555">
        <v>5957018903</v>
      </c>
      <c r="D555">
        <v>12</v>
      </c>
      <c r="E555" t="s">
        <v>2949</v>
      </c>
    </row>
    <row r="556" spans="1:5">
      <c r="A556">
        <v>555</v>
      </c>
      <c r="B556" t="s">
        <v>3550</v>
      </c>
      <c r="C556">
        <v>5911081003</v>
      </c>
      <c r="D556">
        <v>12</v>
      </c>
      <c r="E556" t="s">
        <v>2949</v>
      </c>
    </row>
    <row r="557" spans="1:5">
      <c r="A557">
        <v>556</v>
      </c>
      <c r="B557" t="s">
        <v>3551</v>
      </c>
      <c r="C557">
        <v>5933180336</v>
      </c>
      <c r="D557">
        <v>12</v>
      </c>
      <c r="E557" t="s">
        <v>2949</v>
      </c>
    </row>
    <row r="558" spans="1:5">
      <c r="A558">
        <v>557</v>
      </c>
      <c r="B558" t="s">
        <v>3552</v>
      </c>
      <c r="C558">
        <v>5908078603</v>
      </c>
      <c r="D558">
        <v>12</v>
      </c>
      <c r="E558" t="s">
        <v>2949</v>
      </c>
    </row>
    <row r="559" spans="1:5">
      <c r="A559">
        <v>558</v>
      </c>
      <c r="B559" t="s">
        <v>3553</v>
      </c>
      <c r="C559">
        <v>5904383130</v>
      </c>
      <c r="D559">
        <v>12</v>
      </c>
      <c r="E559" t="s">
        <v>2949</v>
      </c>
    </row>
    <row r="560" spans="1:5">
      <c r="A560">
        <v>559</v>
      </c>
      <c r="B560" t="s">
        <v>3554</v>
      </c>
      <c r="C560">
        <v>5902293805</v>
      </c>
      <c r="D560">
        <v>12</v>
      </c>
      <c r="E560" t="s">
        <v>2949</v>
      </c>
    </row>
    <row r="561" spans="1:5">
      <c r="A561">
        <v>560</v>
      </c>
      <c r="B561" t="s">
        <v>3555</v>
      </c>
      <c r="C561">
        <v>5921035920</v>
      </c>
      <c r="D561">
        <v>12</v>
      </c>
      <c r="E561" t="s">
        <v>2949</v>
      </c>
    </row>
    <row r="562" spans="1:5">
      <c r="A562">
        <v>561</v>
      </c>
      <c r="B562" t="s">
        <v>3556</v>
      </c>
      <c r="C562">
        <v>5903130313</v>
      </c>
      <c r="D562">
        <v>12</v>
      </c>
      <c r="E562" t="s">
        <v>2949</v>
      </c>
    </row>
    <row r="563" spans="1:5">
      <c r="A563">
        <v>562</v>
      </c>
      <c r="B563" t="s">
        <v>3557</v>
      </c>
      <c r="C563">
        <v>5951001460</v>
      </c>
      <c r="D563">
        <v>12</v>
      </c>
      <c r="E563" t="s">
        <v>2949</v>
      </c>
    </row>
    <row r="564" spans="1:5">
      <c r="A564">
        <v>563</v>
      </c>
      <c r="B564" t="s">
        <v>3558</v>
      </c>
      <c r="C564">
        <v>5917004527</v>
      </c>
      <c r="D564">
        <v>12</v>
      </c>
      <c r="E564" t="s">
        <v>2949</v>
      </c>
    </row>
    <row r="565" spans="1:5">
      <c r="A565">
        <v>564</v>
      </c>
      <c r="B565" t="s">
        <v>3559</v>
      </c>
      <c r="C565">
        <v>5921035920</v>
      </c>
      <c r="D565">
        <v>12</v>
      </c>
      <c r="E565" t="s">
        <v>2949</v>
      </c>
    </row>
    <row r="566" spans="1:5">
      <c r="A566">
        <v>565</v>
      </c>
      <c r="B566" t="s">
        <v>3560</v>
      </c>
      <c r="C566">
        <v>5943030026</v>
      </c>
      <c r="D566">
        <v>12</v>
      </c>
      <c r="E566" t="s">
        <v>2949</v>
      </c>
    </row>
    <row r="567" spans="1:5">
      <c r="A567">
        <v>566</v>
      </c>
      <c r="B567" t="s">
        <v>3561</v>
      </c>
      <c r="C567">
        <v>5904383130</v>
      </c>
      <c r="D567">
        <v>12</v>
      </c>
      <c r="E567" t="s">
        <v>2949</v>
      </c>
    </row>
    <row r="568" spans="1:5">
      <c r="A568">
        <v>567</v>
      </c>
      <c r="B568" t="s">
        <v>3562</v>
      </c>
      <c r="C568">
        <v>5919000670</v>
      </c>
      <c r="D568">
        <v>12</v>
      </c>
      <c r="E568" t="s">
        <v>2949</v>
      </c>
    </row>
    <row r="569" spans="1:5">
      <c r="A569">
        <v>568</v>
      </c>
      <c r="B569" t="s">
        <v>3563</v>
      </c>
      <c r="C569">
        <v>5904356296</v>
      </c>
      <c r="D569">
        <v>12</v>
      </c>
      <c r="E569" t="s">
        <v>2949</v>
      </c>
    </row>
    <row r="570" spans="1:5">
      <c r="A570">
        <v>569</v>
      </c>
      <c r="B570" t="s">
        <v>3564</v>
      </c>
      <c r="C570">
        <v>5916032419</v>
      </c>
      <c r="D570">
        <v>12</v>
      </c>
      <c r="E570" t="s">
        <v>2949</v>
      </c>
    </row>
    <row r="571" spans="1:5">
      <c r="A571">
        <v>570</v>
      </c>
      <c r="B571" t="s">
        <v>3565</v>
      </c>
      <c r="C571">
        <v>5932000020</v>
      </c>
      <c r="D571">
        <v>12</v>
      </c>
      <c r="E571" t="s">
        <v>2949</v>
      </c>
    </row>
    <row r="572" spans="1:5">
      <c r="A572">
        <v>571</v>
      </c>
      <c r="B572" t="s">
        <v>3566</v>
      </c>
      <c r="C572">
        <v>5920046446</v>
      </c>
      <c r="D572">
        <v>12</v>
      </c>
      <c r="E572" t="s">
        <v>2949</v>
      </c>
    </row>
    <row r="573" spans="1:5">
      <c r="A573">
        <v>572</v>
      </c>
      <c r="B573" t="s">
        <v>3567</v>
      </c>
      <c r="C573">
        <v>5903130313</v>
      </c>
      <c r="D573">
        <v>12</v>
      </c>
      <c r="E573" t="s">
        <v>2949</v>
      </c>
    </row>
    <row r="574" spans="1:5">
      <c r="A574">
        <v>573</v>
      </c>
      <c r="B574" t="s">
        <v>3568</v>
      </c>
      <c r="C574">
        <v>5981007892</v>
      </c>
      <c r="D574">
        <v>12</v>
      </c>
      <c r="E574" t="s">
        <v>2949</v>
      </c>
    </row>
    <row r="575" spans="1:5">
      <c r="A575">
        <v>574</v>
      </c>
      <c r="B575" t="s">
        <v>3569</v>
      </c>
      <c r="C575">
        <v>5919025096</v>
      </c>
      <c r="D575">
        <v>12</v>
      </c>
      <c r="E575" t="s">
        <v>2949</v>
      </c>
    </row>
    <row r="576" spans="1:5">
      <c r="A576">
        <v>575</v>
      </c>
      <c r="B576" t="s">
        <v>3570</v>
      </c>
      <c r="C576">
        <v>5955000040</v>
      </c>
      <c r="D576">
        <v>12</v>
      </c>
      <c r="E576" t="s">
        <v>2949</v>
      </c>
    </row>
    <row r="577" spans="1:5">
      <c r="A577">
        <v>576</v>
      </c>
      <c r="B577" t="s">
        <v>3571</v>
      </c>
      <c r="C577">
        <v>5911081003</v>
      </c>
      <c r="D577">
        <v>12</v>
      </c>
      <c r="E577" t="s">
        <v>2949</v>
      </c>
    </row>
    <row r="578" spans="1:5">
      <c r="A578">
        <v>577</v>
      </c>
      <c r="B578" t="s">
        <v>3572</v>
      </c>
      <c r="C578">
        <v>5903017780</v>
      </c>
      <c r="D578">
        <v>12</v>
      </c>
      <c r="E578" t="s">
        <v>2949</v>
      </c>
    </row>
    <row r="579" spans="1:5">
      <c r="A579">
        <v>578</v>
      </c>
      <c r="B579" t="s">
        <v>3573</v>
      </c>
      <c r="C579">
        <v>5902293805</v>
      </c>
      <c r="D579">
        <v>12</v>
      </c>
      <c r="E579" t="s">
        <v>2949</v>
      </c>
    </row>
    <row r="580" spans="1:5">
      <c r="A580">
        <v>579</v>
      </c>
      <c r="B580" t="s">
        <v>3574</v>
      </c>
      <c r="C580">
        <v>5911081003</v>
      </c>
      <c r="D580">
        <v>12</v>
      </c>
      <c r="E580" t="s">
        <v>2949</v>
      </c>
    </row>
    <row r="581" spans="1:5">
      <c r="A581">
        <v>580</v>
      </c>
      <c r="B581" t="s">
        <v>3575</v>
      </c>
      <c r="C581">
        <v>5911054352</v>
      </c>
      <c r="D581">
        <v>12</v>
      </c>
      <c r="E581" t="s">
        <v>2949</v>
      </c>
    </row>
    <row r="582" spans="1:5">
      <c r="A582">
        <v>581</v>
      </c>
      <c r="B582" t="s">
        <v>3576</v>
      </c>
      <c r="C582">
        <v>5902293805</v>
      </c>
      <c r="D582">
        <v>12</v>
      </c>
      <c r="E582" t="s">
        <v>2949</v>
      </c>
    </row>
    <row r="583" spans="1:5">
      <c r="A583">
        <v>582</v>
      </c>
      <c r="B583" t="s">
        <v>3577</v>
      </c>
      <c r="C583">
        <v>5907042643</v>
      </c>
      <c r="D583">
        <v>12</v>
      </c>
      <c r="E583" t="s">
        <v>2949</v>
      </c>
    </row>
    <row r="584" spans="1:5">
      <c r="A584">
        <v>583</v>
      </c>
      <c r="B584" t="s">
        <v>3578</v>
      </c>
      <c r="C584">
        <v>5908078603</v>
      </c>
      <c r="D584">
        <v>11</v>
      </c>
      <c r="E584" t="s">
        <v>2949</v>
      </c>
    </row>
    <row r="585" spans="1:5">
      <c r="A585">
        <v>584</v>
      </c>
      <c r="B585" t="s">
        <v>3579</v>
      </c>
      <c r="C585">
        <v>5904356296</v>
      </c>
      <c r="D585">
        <v>11</v>
      </c>
      <c r="E585" t="s">
        <v>2949</v>
      </c>
    </row>
    <row r="586" spans="1:5">
      <c r="A586">
        <v>585</v>
      </c>
      <c r="B586" t="s">
        <v>3580</v>
      </c>
      <c r="C586">
        <v>5903130313</v>
      </c>
      <c r="D586">
        <v>11</v>
      </c>
      <c r="E586" t="s">
        <v>2949</v>
      </c>
    </row>
    <row r="587" spans="1:5">
      <c r="A587">
        <v>586</v>
      </c>
      <c r="B587" t="s">
        <v>3581</v>
      </c>
      <c r="C587">
        <v>5904356296</v>
      </c>
      <c r="D587">
        <v>11</v>
      </c>
      <c r="E587" t="s">
        <v>2949</v>
      </c>
    </row>
    <row r="588" spans="1:5">
      <c r="A588">
        <v>587</v>
      </c>
      <c r="B588" t="s">
        <v>3582</v>
      </c>
      <c r="C588">
        <v>5911081003</v>
      </c>
      <c r="D588">
        <v>11</v>
      </c>
      <c r="E588" t="s">
        <v>2949</v>
      </c>
    </row>
    <row r="589" spans="1:5">
      <c r="A589">
        <v>588</v>
      </c>
      <c r="B589" t="s">
        <v>3583</v>
      </c>
      <c r="C589">
        <v>5905061577</v>
      </c>
      <c r="D589">
        <v>11</v>
      </c>
      <c r="E589" t="s">
        <v>2949</v>
      </c>
    </row>
    <row r="590" spans="1:5">
      <c r="A590">
        <v>589</v>
      </c>
      <c r="B590" t="s">
        <v>3584</v>
      </c>
      <c r="C590">
        <v>5921035920</v>
      </c>
      <c r="D590">
        <v>11</v>
      </c>
      <c r="E590" t="s">
        <v>2949</v>
      </c>
    </row>
    <row r="591" spans="1:5">
      <c r="A591">
        <v>590</v>
      </c>
      <c r="B591" t="s">
        <v>3585</v>
      </c>
      <c r="C591">
        <v>5911081003</v>
      </c>
      <c r="D591">
        <v>11</v>
      </c>
      <c r="E591" t="s">
        <v>2949</v>
      </c>
    </row>
    <row r="592" spans="1:5">
      <c r="A592">
        <v>591</v>
      </c>
      <c r="B592" t="s">
        <v>3586</v>
      </c>
      <c r="C592">
        <v>5903017780</v>
      </c>
      <c r="D592">
        <v>11</v>
      </c>
      <c r="E592" t="s">
        <v>2949</v>
      </c>
    </row>
    <row r="593" spans="1:5">
      <c r="A593">
        <v>592</v>
      </c>
      <c r="B593" t="s">
        <v>3587</v>
      </c>
      <c r="C593">
        <v>5902017114</v>
      </c>
      <c r="D593">
        <v>11</v>
      </c>
      <c r="E593" t="s">
        <v>2949</v>
      </c>
    </row>
    <row r="594" spans="1:5">
      <c r="A594">
        <v>593</v>
      </c>
      <c r="B594" t="s">
        <v>3588</v>
      </c>
      <c r="C594">
        <v>5947001178</v>
      </c>
      <c r="D594">
        <v>11</v>
      </c>
      <c r="E594" t="s">
        <v>2949</v>
      </c>
    </row>
    <row r="595" spans="1:5">
      <c r="A595">
        <v>594</v>
      </c>
      <c r="B595" t="s">
        <v>3589</v>
      </c>
      <c r="C595">
        <v>5906149305</v>
      </c>
      <c r="D595">
        <v>11</v>
      </c>
      <c r="E595" t="s">
        <v>2949</v>
      </c>
    </row>
    <row r="596" spans="1:5">
      <c r="A596">
        <v>595</v>
      </c>
      <c r="B596" t="s">
        <v>3590</v>
      </c>
      <c r="C596">
        <v>5908078603</v>
      </c>
      <c r="D596">
        <v>11</v>
      </c>
      <c r="E596" t="s">
        <v>2949</v>
      </c>
    </row>
    <row r="597" spans="1:5">
      <c r="A597">
        <v>596</v>
      </c>
      <c r="B597" t="s">
        <v>3591</v>
      </c>
      <c r="C597">
        <v>5904356296</v>
      </c>
      <c r="D597">
        <v>11</v>
      </c>
      <c r="E597" t="s">
        <v>2949</v>
      </c>
    </row>
    <row r="598" spans="1:5">
      <c r="A598">
        <v>597</v>
      </c>
      <c r="B598" t="s">
        <v>3592</v>
      </c>
      <c r="C598">
        <v>5917004527</v>
      </c>
      <c r="D598">
        <v>11</v>
      </c>
      <c r="E598" t="s">
        <v>2949</v>
      </c>
    </row>
    <row r="599" spans="1:5">
      <c r="A599">
        <v>598</v>
      </c>
      <c r="B599" t="s">
        <v>3593</v>
      </c>
      <c r="C599">
        <v>5908037727</v>
      </c>
      <c r="D599">
        <v>11</v>
      </c>
      <c r="E599" t="s">
        <v>2949</v>
      </c>
    </row>
    <row r="600" spans="1:5">
      <c r="A600">
        <v>599</v>
      </c>
      <c r="B600" t="s">
        <v>3594</v>
      </c>
      <c r="C600">
        <v>5937000859</v>
      </c>
      <c r="D600">
        <v>11</v>
      </c>
      <c r="E600" t="s">
        <v>2949</v>
      </c>
    </row>
    <row r="601" spans="1:5">
      <c r="A601">
        <v>600</v>
      </c>
      <c r="B601" t="s">
        <v>3595</v>
      </c>
      <c r="C601">
        <v>5916032419</v>
      </c>
      <c r="D601">
        <v>11</v>
      </c>
      <c r="E601" t="s">
        <v>2949</v>
      </c>
    </row>
    <row r="602" spans="1:5">
      <c r="A602">
        <v>601</v>
      </c>
      <c r="B602" t="s">
        <v>3596</v>
      </c>
      <c r="C602" t="s">
        <v>3063</v>
      </c>
      <c r="D602">
        <v>11</v>
      </c>
      <c r="E602" t="s">
        <v>2949</v>
      </c>
    </row>
    <row r="603" spans="1:5">
      <c r="A603">
        <v>602</v>
      </c>
      <c r="B603" t="s">
        <v>3597</v>
      </c>
      <c r="C603">
        <v>5902293805</v>
      </c>
      <c r="D603">
        <v>11</v>
      </c>
      <c r="E603" t="s">
        <v>2949</v>
      </c>
    </row>
    <row r="604" spans="1:5">
      <c r="A604">
        <v>603</v>
      </c>
      <c r="B604" t="s">
        <v>3598</v>
      </c>
      <c r="C604">
        <v>5903017780</v>
      </c>
      <c r="D604">
        <v>11</v>
      </c>
      <c r="E604" t="s">
        <v>2949</v>
      </c>
    </row>
    <row r="605" spans="1:5">
      <c r="A605">
        <v>604</v>
      </c>
      <c r="B605" t="s">
        <v>3599</v>
      </c>
      <c r="C605">
        <v>5957018903</v>
      </c>
      <c r="D605">
        <v>11</v>
      </c>
      <c r="E605" t="s">
        <v>2949</v>
      </c>
    </row>
    <row r="606" spans="1:5">
      <c r="A606">
        <v>605</v>
      </c>
      <c r="B606" t="s">
        <v>3600</v>
      </c>
      <c r="C606">
        <v>5902293805</v>
      </c>
      <c r="D606">
        <v>11</v>
      </c>
      <c r="E606" t="s">
        <v>2949</v>
      </c>
    </row>
    <row r="607" spans="1:5">
      <c r="A607">
        <v>606</v>
      </c>
      <c r="B607" t="s">
        <v>3601</v>
      </c>
      <c r="C607">
        <v>5918214679</v>
      </c>
      <c r="D607">
        <v>11</v>
      </c>
      <c r="E607" t="s">
        <v>2949</v>
      </c>
    </row>
    <row r="608" spans="1:5">
      <c r="A608">
        <v>607</v>
      </c>
      <c r="B608" t="s">
        <v>3602</v>
      </c>
      <c r="C608">
        <v>5921035920</v>
      </c>
      <c r="D608">
        <v>11</v>
      </c>
      <c r="E608" t="s">
        <v>2949</v>
      </c>
    </row>
    <row r="609" spans="1:5">
      <c r="A609">
        <v>608</v>
      </c>
      <c r="B609" t="s">
        <v>3603</v>
      </c>
      <c r="C609">
        <v>5904310365</v>
      </c>
      <c r="D609">
        <v>11</v>
      </c>
      <c r="E609" t="s">
        <v>2949</v>
      </c>
    </row>
    <row r="610" spans="1:5">
      <c r="A610">
        <v>609</v>
      </c>
      <c r="B610" t="s">
        <v>3604</v>
      </c>
      <c r="C610">
        <v>5916032419</v>
      </c>
      <c r="D610">
        <v>11</v>
      </c>
      <c r="E610" t="s">
        <v>2949</v>
      </c>
    </row>
    <row r="611" spans="1:5">
      <c r="A611">
        <v>610</v>
      </c>
      <c r="B611" t="s">
        <v>3605</v>
      </c>
      <c r="C611">
        <v>5907034272</v>
      </c>
      <c r="D611">
        <v>11</v>
      </c>
      <c r="E611" t="s">
        <v>2949</v>
      </c>
    </row>
    <row r="612" spans="1:5">
      <c r="A612">
        <v>611</v>
      </c>
      <c r="B612" t="s">
        <v>3606</v>
      </c>
      <c r="C612">
        <v>5916032419</v>
      </c>
      <c r="D612">
        <v>11</v>
      </c>
      <c r="E612" t="s">
        <v>2949</v>
      </c>
    </row>
    <row r="613" spans="1:5">
      <c r="A613">
        <v>612</v>
      </c>
      <c r="B613" t="s">
        <v>3607</v>
      </c>
      <c r="C613">
        <v>5921035920</v>
      </c>
      <c r="D613">
        <v>11</v>
      </c>
      <c r="E613" t="s">
        <v>2949</v>
      </c>
    </row>
    <row r="614" spans="1:5">
      <c r="A614">
        <v>613</v>
      </c>
      <c r="B614" t="s">
        <v>3608</v>
      </c>
      <c r="C614">
        <v>5921035920</v>
      </c>
      <c r="D614">
        <v>10</v>
      </c>
      <c r="E614" t="s">
        <v>2949</v>
      </c>
    </row>
    <row r="615" spans="1:5">
      <c r="A615">
        <v>614</v>
      </c>
      <c r="B615" t="s">
        <v>3609</v>
      </c>
      <c r="C615">
        <v>5931000806</v>
      </c>
      <c r="D615">
        <v>10</v>
      </c>
      <c r="E615" t="s">
        <v>2949</v>
      </c>
    </row>
    <row r="616" spans="1:5">
      <c r="A616">
        <v>615</v>
      </c>
      <c r="B616" t="s">
        <v>3610</v>
      </c>
      <c r="C616">
        <v>5904356296</v>
      </c>
      <c r="D616">
        <v>10</v>
      </c>
      <c r="E616" t="s">
        <v>2949</v>
      </c>
    </row>
    <row r="617" spans="1:5">
      <c r="A617">
        <v>616</v>
      </c>
      <c r="B617" t="s">
        <v>3611</v>
      </c>
      <c r="C617">
        <v>5903017780</v>
      </c>
      <c r="D617">
        <v>10</v>
      </c>
      <c r="E617" t="s">
        <v>2949</v>
      </c>
    </row>
    <row r="618" spans="1:5">
      <c r="A618">
        <v>617</v>
      </c>
      <c r="B618" t="s">
        <v>3612</v>
      </c>
      <c r="C618">
        <v>5904262062</v>
      </c>
      <c r="D618">
        <v>10</v>
      </c>
      <c r="E618" t="s">
        <v>2949</v>
      </c>
    </row>
    <row r="619" spans="1:5">
      <c r="A619">
        <v>618</v>
      </c>
      <c r="B619" t="s">
        <v>3613</v>
      </c>
      <c r="C619">
        <v>5944020101</v>
      </c>
      <c r="D619">
        <v>10</v>
      </c>
      <c r="E619" t="s">
        <v>2949</v>
      </c>
    </row>
    <row r="620" spans="1:5">
      <c r="A620">
        <v>619</v>
      </c>
      <c r="B620" t="s">
        <v>3614</v>
      </c>
      <c r="C620">
        <v>5937000859</v>
      </c>
      <c r="D620">
        <v>10</v>
      </c>
      <c r="E620" t="s">
        <v>2949</v>
      </c>
    </row>
    <row r="621" spans="1:5">
      <c r="A621">
        <v>620</v>
      </c>
      <c r="B621" t="s">
        <v>3615</v>
      </c>
      <c r="C621">
        <v>5943030026</v>
      </c>
      <c r="D621">
        <v>10</v>
      </c>
      <c r="E621" t="s">
        <v>2949</v>
      </c>
    </row>
    <row r="622" spans="1:5">
      <c r="A622">
        <v>621</v>
      </c>
      <c r="B622" t="s">
        <v>3616</v>
      </c>
      <c r="C622">
        <v>5908078603</v>
      </c>
      <c r="D622">
        <v>10</v>
      </c>
      <c r="E622" t="s">
        <v>2949</v>
      </c>
    </row>
    <row r="623" spans="1:5">
      <c r="A623">
        <v>622</v>
      </c>
      <c r="B623" t="s">
        <v>3617</v>
      </c>
      <c r="C623">
        <v>5981007885</v>
      </c>
      <c r="D623">
        <v>10</v>
      </c>
      <c r="E623" t="s">
        <v>2949</v>
      </c>
    </row>
    <row r="624" spans="1:5">
      <c r="A624">
        <v>623</v>
      </c>
      <c r="B624" t="s">
        <v>3618</v>
      </c>
      <c r="C624">
        <v>5919028210</v>
      </c>
      <c r="D624">
        <v>10</v>
      </c>
      <c r="E624" t="s">
        <v>2949</v>
      </c>
    </row>
    <row r="625" spans="1:5">
      <c r="A625">
        <v>624</v>
      </c>
      <c r="B625" t="s">
        <v>3619</v>
      </c>
      <c r="C625">
        <v>5902058858</v>
      </c>
      <c r="D625">
        <v>10</v>
      </c>
      <c r="E625" t="s">
        <v>2949</v>
      </c>
    </row>
    <row r="626" spans="1:5">
      <c r="A626">
        <v>625</v>
      </c>
      <c r="B626" t="s">
        <v>3620</v>
      </c>
      <c r="C626">
        <v>5904383130</v>
      </c>
      <c r="D626">
        <v>10</v>
      </c>
      <c r="E626" t="s">
        <v>2949</v>
      </c>
    </row>
    <row r="627" spans="1:5">
      <c r="A627">
        <v>626</v>
      </c>
      <c r="B627" t="s">
        <v>3621</v>
      </c>
      <c r="C627">
        <v>5933180336</v>
      </c>
      <c r="D627">
        <v>10</v>
      </c>
      <c r="E627" t="s">
        <v>2949</v>
      </c>
    </row>
    <row r="628" spans="1:5">
      <c r="A628">
        <v>627</v>
      </c>
      <c r="B628" t="s">
        <v>3622</v>
      </c>
      <c r="C628">
        <v>5981007885</v>
      </c>
      <c r="D628">
        <v>10</v>
      </c>
      <c r="E628" t="s">
        <v>2949</v>
      </c>
    </row>
    <row r="629" spans="1:5">
      <c r="A629">
        <v>628</v>
      </c>
      <c r="B629" t="s">
        <v>3623</v>
      </c>
      <c r="C629">
        <v>5903130313</v>
      </c>
      <c r="D629">
        <v>10</v>
      </c>
      <c r="E629" t="s">
        <v>2949</v>
      </c>
    </row>
    <row r="630" spans="1:5">
      <c r="A630">
        <v>629</v>
      </c>
      <c r="B630" t="s">
        <v>3624</v>
      </c>
      <c r="C630">
        <v>5906145710</v>
      </c>
      <c r="D630">
        <v>10</v>
      </c>
      <c r="E630" t="s">
        <v>2949</v>
      </c>
    </row>
    <row r="631" spans="1:5">
      <c r="A631">
        <v>630</v>
      </c>
      <c r="B631" t="s">
        <v>3625</v>
      </c>
      <c r="C631">
        <v>5903017780</v>
      </c>
      <c r="D631">
        <v>10</v>
      </c>
      <c r="E631" t="s">
        <v>2949</v>
      </c>
    </row>
    <row r="632" spans="1:5">
      <c r="A632">
        <v>631</v>
      </c>
      <c r="B632" t="s">
        <v>3626</v>
      </c>
      <c r="C632">
        <v>5953000260</v>
      </c>
      <c r="D632">
        <v>10</v>
      </c>
      <c r="E632" t="s">
        <v>2949</v>
      </c>
    </row>
    <row r="633" spans="1:5">
      <c r="A633">
        <v>632</v>
      </c>
      <c r="B633" t="s">
        <v>3627</v>
      </c>
      <c r="C633">
        <v>5906152883</v>
      </c>
      <c r="D633">
        <v>10</v>
      </c>
      <c r="E633" t="s">
        <v>2949</v>
      </c>
    </row>
    <row r="634" spans="1:5">
      <c r="A634">
        <v>633</v>
      </c>
      <c r="B634" t="s">
        <v>3628</v>
      </c>
      <c r="C634">
        <v>5955000040</v>
      </c>
      <c r="D634">
        <v>10</v>
      </c>
      <c r="E634" t="s">
        <v>2949</v>
      </c>
    </row>
    <row r="635" spans="1:5">
      <c r="A635">
        <v>634</v>
      </c>
      <c r="B635" t="s">
        <v>3629</v>
      </c>
      <c r="D635">
        <v>10</v>
      </c>
      <c r="E635" t="s">
        <v>2949</v>
      </c>
    </row>
    <row r="636" spans="1:5">
      <c r="A636">
        <v>635</v>
      </c>
      <c r="B636" t="s">
        <v>3630</v>
      </c>
      <c r="C636">
        <v>5907042643</v>
      </c>
      <c r="D636">
        <v>10</v>
      </c>
      <c r="E636" t="s">
        <v>2949</v>
      </c>
    </row>
    <row r="637" spans="1:5">
      <c r="A637">
        <v>636</v>
      </c>
      <c r="B637" t="s">
        <v>3631</v>
      </c>
      <c r="C637">
        <v>5941000548</v>
      </c>
      <c r="D637">
        <v>10</v>
      </c>
      <c r="E637" t="s">
        <v>2949</v>
      </c>
    </row>
    <row r="638" spans="1:5">
      <c r="A638">
        <v>637</v>
      </c>
      <c r="B638" t="s">
        <v>3632</v>
      </c>
      <c r="C638">
        <v>5907042643</v>
      </c>
      <c r="D638">
        <v>10</v>
      </c>
      <c r="E638" t="s">
        <v>2949</v>
      </c>
    </row>
    <row r="639" spans="1:5">
      <c r="A639">
        <v>638</v>
      </c>
      <c r="B639" t="s">
        <v>3633</v>
      </c>
      <c r="C639">
        <v>5904383130</v>
      </c>
      <c r="D639">
        <v>10</v>
      </c>
      <c r="E639" t="s">
        <v>2949</v>
      </c>
    </row>
    <row r="640" spans="1:5">
      <c r="A640">
        <v>639</v>
      </c>
      <c r="B640" t="s">
        <v>3634</v>
      </c>
      <c r="C640">
        <v>5947001178</v>
      </c>
      <c r="D640">
        <v>10</v>
      </c>
      <c r="E640" t="s">
        <v>2949</v>
      </c>
    </row>
    <row r="641" spans="1:5">
      <c r="A641">
        <v>640</v>
      </c>
      <c r="B641" t="s">
        <v>3635</v>
      </c>
      <c r="C641">
        <v>5902293805</v>
      </c>
      <c r="D641">
        <v>10</v>
      </c>
      <c r="E641" t="s">
        <v>2949</v>
      </c>
    </row>
    <row r="642" spans="1:5">
      <c r="A642">
        <v>641</v>
      </c>
      <c r="B642" t="s">
        <v>3636</v>
      </c>
      <c r="C642">
        <v>5921035920</v>
      </c>
      <c r="E642" t="s">
        <v>2949</v>
      </c>
    </row>
    <row r="643" spans="1:5">
      <c r="A643">
        <v>642</v>
      </c>
      <c r="B643" t="s">
        <v>3637</v>
      </c>
      <c r="C643">
        <v>5930002550</v>
      </c>
      <c r="E643" t="s">
        <v>2949</v>
      </c>
    </row>
    <row r="644" spans="1:5">
      <c r="A644">
        <v>643</v>
      </c>
      <c r="B644" t="s">
        <v>3638</v>
      </c>
      <c r="C644">
        <v>5930002550</v>
      </c>
      <c r="E644" t="s">
        <v>2949</v>
      </c>
    </row>
    <row r="645" spans="1:5">
      <c r="A645">
        <v>644</v>
      </c>
      <c r="B645" t="s">
        <v>3639</v>
      </c>
      <c r="C645">
        <v>5906149305</v>
      </c>
      <c r="E645" t="s">
        <v>2949</v>
      </c>
    </row>
    <row r="646" spans="1:5">
      <c r="A646">
        <v>645</v>
      </c>
      <c r="B646" t="s">
        <v>3640</v>
      </c>
      <c r="C646">
        <v>5906149305</v>
      </c>
      <c r="E646" t="s">
        <v>2949</v>
      </c>
    </row>
    <row r="647" spans="1:5">
      <c r="A647">
        <v>646</v>
      </c>
      <c r="B647" t="s">
        <v>3641</v>
      </c>
      <c r="C647">
        <v>5906149305</v>
      </c>
      <c r="E647" t="s">
        <v>2949</v>
      </c>
    </row>
    <row r="648" spans="1:5">
      <c r="A648">
        <v>647</v>
      </c>
      <c r="B648" t="s">
        <v>3642</v>
      </c>
      <c r="C648">
        <v>5903017780</v>
      </c>
      <c r="E648" t="s">
        <v>2949</v>
      </c>
    </row>
    <row r="649" spans="1:5">
      <c r="A649">
        <v>648</v>
      </c>
      <c r="B649" t="s">
        <v>3643</v>
      </c>
      <c r="C649">
        <v>5903017780</v>
      </c>
      <c r="E649" t="s">
        <v>2949</v>
      </c>
    </row>
    <row r="650" spans="1:5">
      <c r="A650">
        <v>649</v>
      </c>
      <c r="B650" t="s">
        <v>3644</v>
      </c>
      <c r="C650">
        <v>5903017780</v>
      </c>
      <c r="E650" t="s">
        <v>2949</v>
      </c>
    </row>
    <row r="651" spans="1:5">
      <c r="A651">
        <v>650</v>
      </c>
      <c r="B651" t="s">
        <v>3645</v>
      </c>
      <c r="C651">
        <v>5904356296</v>
      </c>
      <c r="E651" t="s">
        <v>2949</v>
      </c>
    </row>
    <row r="652" spans="1:5">
      <c r="A652">
        <v>651</v>
      </c>
      <c r="B652" t="s">
        <v>3646</v>
      </c>
      <c r="C652">
        <v>5916032419</v>
      </c>
      <c r="E652" t="s">
        <v>2949</v>
      </c>
    </row>
    <row r="653" spans="1:5">
      <c r="A653">
        <v>652</v>
      </c>
      <c r="B653" t="s">
        <v>3647</v>
      </c>
      <c r="C653">
        <v>5916032419</v>
      </c>
      <c r="E653" t="s">
        <v>2949</v>
      </c>
    </row>
    <row r="654" spans="1:5">
      <c r="A654">
        <v>653</v>
      </c>
      <c r="B654" t="s">
        <v>3648</v>
      </c>
      <c r="C654">
        <v>5916032419</v>
      </c>
      <c r="E654" t="s">
        <v>2949</v>
      </c>
    </row>
    <row r="655" spans="1:5">
      <c r="A655">
        <v>654</v>
      </c>
      <c r="B655" t="s">
        <v>3649</v>
      </c>
      <c r="C655">
        <v>5916032419</v>
      </c>
      <c r="E655" t="s">
        <v>2949</v>
      </c>
    </row>
    <row r="656" spans="1:5">
      <c r="A656">
        <v>655</v>
      </c>
      <c r="B656" t="s">
        <v>3650</v>
      </c>
      <c r="C656">
        <v>5916032419</v>
      </c>
      <c r="E656" t="s">
        <v>2949</v>
      </c>
    </row>
    <row r="657" spans="1:5">
      <c r="A657">
        <v>656</v>
      </c>
      <c r="B657" t="s">
        <v>3651</v>
      </c>
      <c r="C657">
        <v>5902293805</v>
      </c>
      <c r="E657" t="s">
        <v>2949</v>
      </c>
    </row>
    <row r="658" spans="1:5">
      <c r="A658">
        <v>657</v>
      </c>
      <c r="B658" t="s">
        <v>3652</v>
      </c>
      <c r="C658">
        <v>5902293805</v>
      </c>
      <c r="E658" t="s">
        <v>2949</v>
      </c>
    </row>
    <row r="659" spans="1:5">
      <c r="A659">
        <v>658</v>
      </c>
      <c r="B659" t="s">
        <v>3653</v>
      </c>
      <c r="C659">
        <v>5902293805</v>
      </c>
      <c r="E659" t="s">
        <v>2949</v>
      </c>
    </row>
    <row r="660" spans="1:5">
      <c r="A660">
        <v>659</v>
      </c>
      <c r="B660" t="s">
        <v>3654</v>
      </c>
      <c r="C660">
        <v>5908078603</v>
      </c>
      <c r="E660" t="s">
        <v>2949</v>
      </c>
    </row>
    <row r="661" spans="1:5">
      <c r="A661">
        <v>660</v>
      </c>
      <c r="B661" t="s">
        <v>3655</v>
      </c>
      <c r="C661">
        <v>5908037727</v>
      </c>
      <c r="E661" t="s">
        <v>2949</v>
      </c>
    </row>
    <row r="662" spans="1:5">
      <c r="A662">
        <v>661</v>
      </c>
      <c r="B662" t="s">
        <v>3656</v>
      </c>
      <c r="C662">
        <v>5903004076</v>
      </c>
      <c r="E662" t="s">
        <v>2949</v>
      </c>
    </row>
    <row r="663" spans="1:5">
      <c r="A663">
        <v>662</v>
      </c>
      <c r="B663" t="s">
        <v>3657</v>
      </c>
      <c r="C663">
        <v>5902038996</v>
      </c>
      <c r="E663" t="s">
        <v>2949</v>
      </c>
    </row>
    <row r="664" spans="1:5">
      <c r="A664">
        <v>663</v>
      </c>
      <c r="B664" t="s">
        <v>3658</v>
      </c>
      <c r="C664">
        <v>5906149305</v>
      </c>
      <c r="E664" t="s">
        <v>2949</v>
      </c>
    </row>
    <row r="665" spans="1:5">
      <c r="A665">
        <v>664</v>
      </c>
      <c r="B665" t="s">
        <v>3659</v>
      </c>
      <c r="C665">
        <v>5902293805</v>
      </c>
      <c r="E665" t="s">
        <v>2949</v>
      </c>
    </row>
    <row r="666" spans="1:5">
      <c r="A666">
        <v>665</v>
      </c>
      <c r="B666" t="s">
        <v>3660</v>
      </c>
      <c r="C666">
        <v>5902293805</v>
      </c>
      <c r="E666" t="s">
        <v>2949</v>
      </c>
    </row>
    <row r="667" spans="1:5">
      <c r="A667">
        <v>666</v>
      </c>
      <c r="B667" t="s">
        <v>3661</v>
      </c>
      <c r="C667">
        <v>5902293805</v>
      </c>
      <c r="E667" t="s">
        <v>2949</v>
      </c>
    </row>
    <row r="668" spans="1:5">
      <c r="A668">
        <v>667</v>
      </c>
      <c r="B668" t="s">
        <v>3662</v>
      </c>
      <c r="C668">
        <v>5902017234</v>
      </c>
      <c r="E668" t="s">
        <v>2949</v>
      </c>
    </row>
    <row r="669" spans="1:5">
      <c r="A669">
        <v>668</v>
      </c>
      <c r="B669" t="s">
        <v>3663</v>
      </c>
      <c r="C669">
        <v>5933180336</v>
      </c>
      <c r="E669" t="s">
        <v>2949</v>
      </c>
    </row>
    <row r="670" spans="1:5">
      <c r="A670">
        <v>669</v>
      </c>
      <c r="B670" t="s">
        <v>2943</v>
      </c>
      <c r="C670">
        <v>5949500038</v>
      </c>
      <c r="E670" t="s">
        <v>2949</v>
      </c>
    </row>
    <row r="671" spans="1:5">
      <c r="A671">
        <v>670</v>
      </c>
      <c r="B671" t="s">
        <v>3664</v>
      </c>
      <c r="C671">
        <v>5908078603</v>
      </c>
      <c r="E671" t="s">
        <v>2949</v>
      </c>
    </row>
    <row r="672" spans="1:5">
      <c r="A672">
        <v>671</v>
      </c>
      <c r="B672" t="s">
        <v>3665</v>
      </c>
      <c r="C672">
        <v>5904310365</v>
      </c>
      <c r="E672" t="s">
        <v>2949</v>
      </c>
    </row>
    <row r="673" spans="1:5">
      <c r="A673">
        <v>672</v>
      </c>
      <c r="B673" t="s">
        <v>3666</v>
      </c>
      <c r="C673">
        <v>5906149305</v>
      </c>
      <c r="E673" t="s">
        <v>2949</v>
      </c>
    </row>
    <row r="674" spans="1:5">
      <c r="A674">
        <v>673</v>
      </c>
      <c r="B674" t="s">
        <v>3667</v>
      </c>
      <c r="C674">
        <v>5911081003</v>
      </c>
      <c r="E674" t="s">
        <v>2949</v>
      </c>
    </row>
    <row r="675" spans="1:5">
      <c r="A675">
        <v>674</v>
      </c>
      <c r="B675" t="s">
        <v>3668</v>
      </c>
      <c r="C675">
        <v>5911081003</v>
      </c>
      <c r="E675" t="s">
        <v>2949</v>
      </c>
    </row>
    <row r="676" spans="1:5">
      <c r="A676">
        <v>675</v>
      </c>
      <c r="B676" t="s">
        <v>3669</v>
      </c>
      <c r="C676">
        <v>5904139943</v>
      </c>
      <c r="E676" t="s">
        <v>2949</v>
      </c>
    </row>
    <row r="677" spans="1:5">
      <c r="A677">
        <v>676</v>
      </c>
      <c r="B677" t="s">
        <v>3670</v>
      </c>
      <c r="C677">
        <v>5906064411</v>
      </c>
      <c r="E677" t="s">
        <v>2949</v>
      </c>
    </row>
    <row r="678" spans="1:5">
      <c r="A678">
        <v>677</v>
      </c>
      <c r="B678" t="s">
        <v>3671</v>
      </c>
      <c r="C678">
        <v>5904383130</v>
      </c>
      <c r="E678" t="s">
        <v>2949</v>
      </c>
    </row>
    <row r="679" spans="1:5">
      <c r="A679">
        <v>678</v>
      </c>
      <c r="B679" t="s">
        <v>3672</v>
      </c>
      <c r="C679">
        <v>5907034272</v>
      </c>
      <c r="E679" t="s">
        <v>2949</v>
      </c>
    </row>
    <row r="680" spans="1:5">
      <c r="A680">
        <v>679</v>
      </c>
      <c r="B680" t="s">
        <v>3673</v>
      </c>
      <c r="C680">
        <v>5906147330</v>
      </c>
      <c r="E680" t="s">
        <v>2949</v>
      </c>
    </row>
    <row r="681" spans="1:5">
      <c r="A681">
        <v>680</v>
      </c>
      <c r="B681" t="s">
        <v>3674</v>
      </c>
      <c r="C681">
        <v>5906147330</v>
      </c>
      <c r="E681" t="s">
        <v>2949</v>
      </c>
    </row>
    <row r="682" spans="1:5">
      <c r="A682">
        <v>681</v>
      </c>
      <c r="B682" t="s">
        <v>3675</v>
      </c>
      <c r="C682">
        <v>5906147330</v>
      </c>
      <c r="E682" t="s">
        <v>2949</v>
      </c>
    </row>
    <row r="683" spans="1:5">
      <c r="A683">
        <v>682</v>
      </c>
      <c r="B683" t="s">
        <v>3676</v>
      </c>
      <c r="C683">
        <v>5949500038</v>
      </c>
      <c r="E683" t="s">
        <v>2949</v>
      </c>
    </row>
    <row r="684" spans="1:5">
      <c r="A684">
        <v>683</v>
      </c>
      <c r="B684" t="s">
        <v>3677</v>
      </c>
      <c r="C684">
        <v>5905023290</v>
      </c>
      <c r="E684" t="s">
        <v>2949</v>
      </c>
    </row>
    <row r="685" spans="1:5">
      <c r="A685">
        <v>684</v>
      </c>
      <c r="B685" t="s">
        <v>3678</v>
      </c>
      <c r="C685">
        <v>5904356296</v>
      </c>
      <c r="E685" t="s">
        <v>2949</v>
      </c>
    </row>
    <row r="686" spans="1:5">
      <c r="A686">
        <v>685</v>
      </c>
      <c r="B686" t="s">
        <v>3679</v>
      </c>
      <c r="C686">
        <v>5904356296</v>
      </c>
      <c r="E686" t="s">
        <v>2949</v>
      </c>
    </row>
    <row r="687" spans="1:5">
      <c r="A687">
        <v>686</v>
      </c>
      <c r="B687" t="s">
        <v>3680</v>
      </c>
      <c r="C687">
        <v>5902290120</v>
      </c>
      <c r="E687" t="s">
        <v>2949</v>
      </c>
    </row>
    <row r="688" spans="1:5">
      <c r="A688">
        <v>687</v>
      </c>
      <c r="B688" t="s">
        <v>3681</v>
      </c>
      <c r="C688">
        <v>5916029617</v>
      </c>
      <c r="E688" t="s">
        <v>2949</v>
      </c>
    </row>
    <row r="689" spans="1:5" ht="15.75" thickBot="1">
      <c r="A689">
        <v>688</v>
      </c>
      <c r="B689" t="s">
        <v>3682</v>
      </c>
      <c r="C689">
        <v>5911081003</v>
      </c>
      <c r="E689" t="s">
        <v>2949</v>
      </c>
    </row>
    <row r="690" spans="1:5" ht="15.75" thickBot="1">
      <c r="A690">
        <v>693</v>
      </c>
      <c r="B690" s="83" t="s">
        <v>3683</v>
      </c>
      <c r="E690" t="s">
        <v>3684</v>
      </c>
    </row>
    <row r="691" spans="1:5" ht="15.75" thickBot="1">
      <c r="A691">
        <v>696</v>
      </c>
      <c r="B691" s="83" t="s">
        <v>3685</v>
      </c>
      <c r="E691" t="s">
        <v>3686</v>
      </c>
    </row>
    <row r="692" spans="1:5" ht="15.75" thickBot="1">
      <c r="A692">
        <v>698</v>
      </c>
      <c r="B692" s="83" t="s">
        <v>3687</v>
      </c>
      <c r="E692" t="s">
        <v>3688</v>
      </c>
    </row>
    <row r="693" spans="1:5" ht="15.75" thickBot="1">
      <c r="A693">
        <v>700</v>
      </c>
      <c r="B693" s="83" t="s">
        <v>3689</v>
      </c>
      <c r="E693" t="s">
        <v>3690</v>
      </c>
    </row>
    <row r="694" spans="1:5" ht="15.75" thickBot="1">
      <c r="A694">
        <v>702</v>
      </c>
      <c r="B694" s="83" t="s">
        <v>3691</v>
      </c>
      <c r="C694">
        <v>5902017234</v>
      </c>
      <c r="E694" t="s">
        <v>3692</v>
      </c>
    </row>
    <row r="695" spans="1:5" ht="15.75" thickBot="1">
      <c r="A695">
        <v>704</v>
      </c>
      <c r="B695" s="83" t="s">
        <v>3693</v>
      </c>
      <c r="C695">
        <v>5905023290</v>
      </c>
      <c r="E695" t="s">
        <v>3694</v>
      </c>
    </row>
    <row r="696" spans="1:5" ht="15.75" thickBot="1">
      <c r="A696">
        <v>706</v>
      </c>
      <c r="B696" s="83" t="s">
        <v>3695</v>
      </c>
      <c r="E696" t="s">
        <v>3696</v>
      </c>
    </row>
    <row r="697" spans="1:5" ht="15.75" thickBot="1">
      <c r="A697">
        <v>712</v>
      </c>
      <c r="B697" s="83" t="s">
        <v>3697</v>
      </c>
      <c r="E697" t="s">
        <v>3698</v>
      </c>
    </row>
    <row r="698" spans="1:5" ht="15.75" thickBot="1">
      <c r="A698">
        <v>717</v>
      </c>
      <c r="B698" s="83" t="s">
        <v>3699</v>
      </c>
      <c r="E698" t="s">
        <v>3700</v>
      </c>
    </row>
    <row r="699" spans="1:5" ht="15.75" thickBot="1">
      <c r="A699">
        <v>720</v>
      </c>
      <c r="B699" s="83" t="s">
        <v>3701</v>
      </c>
      <c r="E699" t="s">
        <v>3702</v>
      </c>
    </row>
    <row r="700" spans="1:5" ht="15.75" thickBot="1">
      <c r="A700">
        <v>727</v>
      </c>
      <c r="B700" s="83" t="s">
        <v>3703</v>
      </c>
      <c r="E700" t="s">
        <v>3704</v>
      </c>
    </row>
    <row r="701" spans="1:5" ht="15.75" thickBot="1">
      <c r="A701">
        <v>729</v>
      </c>
      <c r="B701" s="83" t="s">
        <v>3705</v>
      </c>
      <c r="E701" t="s">
        <v>3706</v>
      </c>
    </row>
    <row r="702" spans="1:5" ht="15.75" thickBot="1">
      <c r="A702">
        <v>735</v>
      </c>
      <c r="B702" s="83" t="s">
        <v>3707</v>
      </c>
      <c r="C702">
        <v>5948058427</v>
      </c>
      <c r="E702" t="s">
        <v>3708</v>
      </c>
    </row>
    <row r="703" spans="1:5" ht="15.75" thickBot="1">
      <c r="A703">
        <v>736</v>
      </c>
      <c r="B703" s="83" t="s">
        <v>3709</v>
      </c>
      <c r="C703">
        <v>5948058427</v>
      </c>
      <c r="E703" t="s">
        <v>3710</v>
      </c>
    </row>
    <row r="704" spans="1:5" ht="15.75" thickBot="1">
      <c r="A704">
        <v>738</v>
      </c>
      <c r="B704" s="83" t="s">
        <v>3711</v>
      </c>
      <c r="E704" t="s">
        <v>3712</v>
      </c>
    </row>
    <row r="705" spans="1:5" ht="15.75" thickBot="1">
      <c r="A705">
        <v>739</v>
      </c>
      <c r="B705" s="83" t="s">
        <v>3713</v>
      </c>
      <c r="E705" t="s">
        <v>2949</v>
      </c>
    </row>
    <row r="706" spans="1:5" ht="15.75" thickBot="1">
      <c r="A706">
        <v>740</v>
      </c>
      <c r="B706" s="83" t="s">
        <v>3714</v>
      </c>
      <c r="E706" t="s">
        <v>3715</v>
      </c>
    </row>
    <row r="707" spans="1:5" ht="15.75" thickBot="1">
      <c r="A707">
        <v>741</v>
      </c>
      <c r="B707" s="83" t="s">
        <v>3716</v>
      </c>
      <c r="E707" t="s">
        <v>3717</v>
      </c>
    </row>
    <row r="708" spans="1:5" ht="15.75" thickBot="1">
      <c r="A708">
        <v>742</v>
      </c>
      <c r="B708" s="83" t="s">
        <v>3718</v>
      </c>
      <c r="E708" t="s">
        <v>3719</v>
      </c>
    </row>
    <row r="709" spans="1:5" ht="15.75" thickBot="1">
      <c r="A709">
        <v>743</v>
      </c>
      <c r="B709" s="83" t="s">
        <v>3720</v>
      </c>
      <c r="E709" t="s">
        <v>3721</v>
      </c>
    </row>
    <row r="710" spans="1:5" ht="15.75" thickBot="1">
      <c r="A710">
        <v>744</v>
      </c>
      <c r="B710" s="83" t="s">
        <v>3722</v>
      </c>
      <c r="E710" t="s">
        <v>3723</v>
      </c>
    </row>
    <row r="711" spans="1:5" ht="15.75" thickBot="1">
      <c r="A711">
        <v>747</v>
      </c>
      <c r="B711" s="83" t="s">
        <v>3724</v>
      </c>
      <c r="C711">
        <v>5904262062</v>
      </c>
      <c r="E711" t="s">
        <v>3725</v>
      </c>
    </row>
    <row r="712" spans="1:5" ht="15.75" thickBot="1">
      <c r="A712">
        <v>749</v>
      </c>
      <c r="B712" s="83" t="s">
        <v>3726</v>
      </c>
      <c r="C712">
        <v>5902291290</v>
      </c>
      <c r="E712" t="s">
        <v>3727</v>
      </c>
    </row>
    <row r="713" spans="1:5" ht="15.75" thickBot="1">
      <c r="A713">
        <v>750</v>
      </c>
      <c r="B713" s="83" t="s">
        <v>3728</v>
      </c>
      <c r="C713">
        <v>5906093902</v>
      </c>
      <c r="E713" t="s">
        <v>2949</v>
      </c>
    </row>
    <row r="714" spans="1:5" ht="15.75" thickBot="1">
      <c r="A714">
        <v>751</v>
      </c>
      <c r="B714" s="83" t="s">
        <v>3729</v>
      </c>
      <c r="E714" t="s">
        <v>2949</v>
      </c>
    </row>
    <row r="715" spans="1:5" ht="15.75" thickBot="1">
      <c r="A715">
        <v>756</v>
      </c>
      <c r="B715" s="83" t="s">
        <v>3730</v>
      </c>
      <c r="E715" t="s">
        <v>2949</v>
      </c>
    </row>
    <row r="716" spans="1:5" ht="15.75" thickBot="1">
      <c r="A716">
        <v>757</v>
      </c>
      <c r="B716" s="83" t="s">
        <v>3731</v>
      </c>
      <c r="E716" t="s">
        <v>2949</v>
      </c>
    </row>
    <row r="717" spans="1:5" ht="15.75" thickBot="1">
      <c r="A717">
        <v>761</v>
      </c>
      <c r="B717" s="83" t="s">
        <v>3732</v>
      </c>
      <c r="E717" t="s">
        <v>3733</v>
      </c>
    </row>
    <row r="718" spans="1:5" ht="15.75" thickBot="1">
      <c r="A718">
        <v>762</v>
      </c>
      <c r="B718" s="83" t="s">
        <v>3734</v>
      </c>
      <c r="E718" t="s">
        <v>3735</v>
      </c>
    </row>
    <row r="719" spans="1:5" ht="15.75" thickBot="1">
      <c r="A719">
        <v>763</v>
      </c>
      <c r="B719" s="83" t="s">
        <v>3736</v>
      </c>
      <c r="E719" t="s">
        <v>3737</v>
      </c>
    </row>
    <row r="720" spans="1:5" ht="15.75" thickBot="1">
      <c r="A720">
        <v>765</v>
      </c>
      <c r="B720" s="83" t="s">
        <v>3738</v>
      </c>
      <c r="E720" t="s">
        <v>3739</v>
      </c>
    </row>
    <row r="721" spans="1:5" ht="15.75" thickBot="1">
      <c r="A721">
        <v>766</v>
      </c>
      <c r="B721" s="83" t="s">
        <v>3740</v>
      </c>
      <c r="E721" t="s">
        <v>3741</v>
      </c>
    </row>
    <row r="722" spans="1:5" ht="15.75" thickBot="1">
      <c r="A722">
        <v>768</v>
      </c>
      <c r="B722" s="83" t="s">
        <v>3742</v>
      </c>
      <c r="E722" t="s">
        <v>3743</v>
      </c>
    </row>
    <row r="723" spans="1:5" ht="15.75" thickBot="1">
      <c r="A723">
        <v>772</v>
      </c>
      <c r="B723" s="83" t="s">
        <v>3744</v>
      </c>
      <c r="E723" t="s">
        <v>3745</v>
      </c>
    </row>
    <row r="724" spans="1:5" ht="15.75" thickBot="1">
      <c r="A724">
        <v>774</v>
      </c>
      <c r="B724" s="83" t="s">
        <v>3746</v>
      </c>
      <c r="E724" t="s">
        <v>3747</v>
      </c>
    </row>
    <row r="725" spans="1:5" ht="15.75" thickBot="1">
      <c r="A725">
        <v>779</v>
      </c>
      <c r="B725" s="83" t="s">
        <v>3748</v>
      </c>
      <c r="E725" t="s">
        <v>3749</v>
      </c>
    </row>
    <row r="726" spans="1:5" ht="15.75" thickBot="1">
      <c r="A726">
        <v>782</v>
      </c>
      <c r="B726" s="83" t="s">
        <v>3750</v>
      </c>
      <c r="C726">
        <v>5905061577</v>
      </c>
      <c r="E726" t="s">
        <v>3751</v>
      </c>
    </row>
    <row r="727" spans="1:5" ht="15.75" thickBot="1">
      <c r="A727">
        <v>783</v>
      </c>
      <c r="B727" s="83" t="s">
        <v>3752</v>
      </c>
      <c r="E727" t="s">
        <v>3753</v>
      </c>
    </row>
    <row r="728" spans="1:5" ht="15.75" thickBot="1">
      <c r="A728">
        <v>784</v>
      </c>
      <c r="B728" s="83" t="s">
        <v>3754</v>
      </c>
      <c r="E728" t="s">
        <v>3755</v>
      </c>
    </row>
    <row r="729" spans="1:5" ht="15.75" thickBot="1">
      <c r="A729">
        <v>785</v>
      </c>
      <c r="B729" s="83" t="s">
        <v>3756</v>
      </c>
      <c r="E729" t="s">
        <v>3757</v>
      </c>
    </row>
    <row r="730" spans="1:5" ht="15.75" thickBot="1">
      <c r="A730">
        <v>786</v>
      </c>
      <c r="B730" s="83" t="s">
        <v>3758</v>
      </c>
      <c r="E730" t="s">
        <v>3759</v>
      </c>
    </row>
    <row r="731" spans="1:5" ht="15.75" thickBot="1">
      <c r="A731">
        <v>787</v>
      </c>
      <c r="B731" s="83" t="s">
        <v>3760</v>
      </c>
      <c r="E731" t="s">
        <v>3761</v>
      </c>
    </row>
    <row r="732" spans="1:5" ht="15.75" thickBot="1">
      <c r="A732">
        <v>788</v>
      </c>
      <c r="B732" s="83" t="s">
        <v>3762</v>
      </c>
      <c r="E732" t="s">
        <v>3763</v>
      </c>
    </row>
    <row r="733" spans="1:5" ht="15.75" thickBot="1">
      <c r="A733">
        <v>789</v>
      </c>
      <c r="B733" s="83" t="s">
        <v>3764</v>
      </c>
      <c r="E733" t="s">
        <v>3765</v>
      </c>
    </row>
    <row r="734" spans="1:5" ht="15.75" thickBot="1">
      <c r="A734">
        <v>790</v>
      </c>
      <c r="B734" s="83" t="s">
        <v>3766</v>
      </c>
      <c r="E734" t="s">
        <v>2949</v>
      </c>
    </row>
    <row r="735" spans="1:5" ht="15.75" thickBot="1">
      <c r="A735">
        <v>792</v>
      </c>
      <c r="B735" s="83" t="s">
        <v>3767</v>
      </c>
      <c r="E735" t="s">
        <v>3768</v>
      </c>
    </row>
    <row r="736" spans="1:5" ht="15.75" thickBot="1">
      <c r="A736">
        <v>793</v>
      </c>
      <c r="B736" s="83" t="s">
        <v>3769</v>
      </c>
      <c r="E736" t="s">
        <v>3770</v>
      </c>
    </row>
    <row r="737" spans="1:5" ht="15.75" thickBot="1">
      <c r="A737">
        <v>794</v>
      </c>
      <c r="B737" s="83" t="s">
        <v>3771</v>
      </c>
      <c r="E737" t="s">
        <v>3772</v>
      </c>
    </row>
    <row r="738" spans="1:5" ht="15.75" thickBot="1">
      <c r="A738">
        <v>795</v>
      </c>
      <c r="B738" s="83" t="s">
        <v>3773</v>
      </c>
      <c r="E738" t="s">
        <v>3774</v>
      </c>
    </row>
    <row r="739" spans="1:5" ht="15.75" thickBot="1">
      <c r="A739">
        <v>796</v>
      </c>
      <c r="B739" s="83" t="s">
        <v>3775</v>
      </c>
      <c r="E739" t="s">
        <v>3776</v>
      </c>
    </row>
    <row r="740" spans="1:5" ht="15.75" thickBot="1">
      <c r="A740">
        <v>797</v>
      </c>
      <c r="B740" s="83" t="s">
        <v>3777</v>
      </c>
      <c r="E740" t="s">
        <v>3778</v>
      </c>
    </row>
    <row r="741" spans="1:5" ht="15.75" thickBot="1">
      <c r="A741">
        <v>798</v>
      </c>
      <c r="B741" s="83" t="s">
        <v>3779</v>
      </c>
      <c r="E741" t="s">
        <v>3780</v>
      </c>
    </row>
    <row r="742" spans="1:5" ht="15.75" thickBot="1">
      <c r="A742">
        <v>799</v>
      </c>
      <c r="B742" s="83" t="s">
        <v>3781</v>
      </c>
      <c r="E742" t="s">
        <v>3782</v>
      </c>
    </row>
    <row r="743" spans="1:5" ht="15.75" thickBot="1">
      <c r="A743">
        <v>801</v>
      </c>
      <c r="B743" s="83" t="s">
        <v>3783</v>
      </c>
      <c r="E743" t="s">
        <v>3784</v>
      </c>
    </row>
    <row r="744" spans="1:5" ht="15.75" thickBot="1">
      <c r="A744">
        <v>806</v>
      </c>
      <c r="B744" s="83" t="s">
        <v>3785</v>
      </c>
      <c r="E744" t="s">
        <v>3786</v>
      </c>
    </row>
    <row r="745" spans="1:5" ht="15.75" thickBot="1">
      <c r="A745">
        <v>807</v>
      </c>
      <c r="B745" s="83" t="s">
        <v>3787</v>
      </c>
      <c r="E745" t="s">
        <v>3788</v>
      </c>
    </row>
    <row r="746" spans="1:5" ht="15.75" thickBot="1">
      <c r="A746">
        <v>808</v>
      </c>
      <c r="B746" s="83" t="s">
        <v>3789</v>
      </c>
      <c r="E746" t="s">
        <v>3790</v>
      </c>
    </row>
    <row r="747" spans="1:5" ht="15.75" thickBot="1">
      <c r="A747">
        <v>809</v>
      </c>
      <c r="B747" s="83" t="s">
        <v>3791</v>
      </c>
      <c r="E747" t="s">
        <v>3792</v>
      </c>
    </row>
    <row r="748" spans="1:5" ht="15.75" thickBot="1">
      <c r="A748">
        <v>810</v>
      </c>
      <c r="B748" s="83" t="s">
        <v>3793</v>
      </c>
      <c r="E748" t="s">
        <v>3794</v>
      </c>
    </row>
    <row r="749" spans="1:5" ht="15.75" thickBot="1">
      <c r="A749">
        <v>811</v>
      </c>
      <c r="B749" s="83" t="s">
        <v>3795</v>
      </c>
      <c r="E749" t="s">
        <v>3796</v>
      </c>
    </row>
    <row r="750" spans="1:5" ht="15.75" thickBot="1">
      <c r="A750">
        <v>813</v>
      </c>
      <c r="B750" s="83" t="s">
        <v>3797</v>
      </c>
      <c r="E750" t="s">
        <v>3798</v>
      </c>
    </row>
    <row r="751" spans="1:5" ht="15.75" thickBot="1">
      <c r="A751">
        <v>815</v>
      </c>
      <c r="B751" s="83" t="s">
        <v>3799</v>
      </c>
      <c r="E751" t="s">
        <v>3800</v>
      </c>
    </row>
    <row r="752" spans="1:5" ht="15.75" thickBot="1">
      <c r="A752">
        <v>816</v>
      </c>
      <c r="B752" s="83" t="s">
        <v>3801</v>
      </c>
      <c r="E752" t="s">
        <v>3802</v>
      </c>
    </row>
    <row r="753" spans="1:5" ht="15.75" thickBot="1">
      <c r="A753">
        <v>818</v>
      </c>
      <c r="B753" s="83" t="s">
        <v>3803</v>
      </c>
      <c r="E753" t="s">
        <v>3804</v>
      </c>
    </row>
    <row r="754" spans="1:5" ht="15.75" thickBot="1">
      <c r="A754">
        <v>820</v>
      </c>
      <c r="B754" s="83" t="s">
        <v>3805</v>
      </c>
      <c r="E754" t="s">
        <v>3806</v>
      </c>
    </row>
    <row r="755" spans="1:5" ht="15.75" thickBot="1">
      <c r="A755">
        <v>822</v>
      </c>
      <c r="B755" s="83" t="s">
        <v>3807</v>
      </c>
      <c r="E755" t="s">
        <v>3808</v>
      </c>
    </row>
    <row r="756" spans="1:5" ht="15.75" thickBot="1">
      <c r="A756">
        <v>823</v>
      </c>
      <c r="B756" s="83" t="s">
        <v>3809</v>
      </c>
      <c r="E756" t="s">
        <v>3810</v>
      </c>
    </row>
    <row r="757" spans="1:5" ht="15.75" thickBot="1">
      <c r="A757">
        <v>825</v>
      </c>
      <c r="B757" s="83" t="s">
        <v>3811</v>
      </c>
      <c r="E757" t="s">
        <v>3812</v>
      </c>
    </row>
    <row r="758" spans="1:5" ht="15.75" thickBot="1">
      <c r="A758">
        <v>826</v>
      </c>
      <c r="B758" s="83" t="s">
        <v>3813</v>
      </c>
      <c r="E758" t="s">
        <v>3814</v>
      </c>
    </row>
    <row r="759" spans="1:5" ht="15.75" thickBot="1">
      <c r="A759">
        <v>827</v>
      </c>
      <c r="B759" s="83" t="s">
        <v>3815</v>
      </c>
      <c r="E759" t="s">
        <v>3816</v>
      </c>
    </row>
    <row r="760" spans="1:5" ht="15.75" thickBot="1">
      <c r="A760">
        <v>828</v>
      </c>
      <c r="B760" s="83" t="s">
        <v>3817</v>
      </c>
      <c r="E760" t="s">
        <v>3818</v>
      </c>
    </row>
    <row r="761" spans="1:5" ht="15.75" thickBot="1">
      <c r="A761">
        <v>830</v>
      </c>
      <c r="B761" s="83" t="s">
        <v>3819</v>
      </c>
      <c r="E761" t="s">
        <v>3820</v>
      </c>
    </row>
    <row r="762" spans="1:5" ht="15.75" thickBot="1">
      <c r="A762">
        <v>832</v>
      </c>
      <c r="B762" s="83" t="s">
        <v>3821</v>
      </c>
      <c r="E762" t="s">
        <v>3794</v>
      </c>
    </row>
    <row r="763" spans="1:5" ht="15.75" thickBot="1">
      <c r="A763">
        <v>833</v>
      </c>
      <c r="B763" s="83" t="s">
        <v>3822</v>
      </c>
      <c r="E763" t="s">
        <v>3823</v>
      </c>
    </row>
    <row r="764" spans="1:5" ht="15.75" thickBot="1">
      <c r="A764">
        <v>834</v>
      </c>
      <c r="B764" s="83" t="s">
        <v>3824</v>
      </c>
      <c r="E764" t="s">
        <v>3825</v>
      </c>
    </row>
    <row r="765" spans="1:5" ht="15.75" thickBot="1">
      <c r="A765">
        <v>835</v>
      </c>
      <c r="B765" s="83" t="s">
        <v>3826</v>
      </c>
      <c r="E765" t="s">
        <v>3827</v>
      </c>
    </row>
    <row r="766" spans="1:5" ht="15.75" thickBot="1">
      <c r="A766">
        <v>836</v>
      </c>
      <c r="B766" s="83" t="s">
        <v>3828</v>
      </c>
      <c r="E766" t="s">
        <v>3829</v>
      </c>
    </row>
    <row r="767" spans="1:5" ht="15.75" thickBot="1">
      <c r="A767">
        <v>837</v>
      </c>
      <c r="B767" s="83" t="s">
        <v>3830</v>
      </c>
      <c r="E767" t="s">
        <v>3831</v>
      </c>
    </row>
    <row r="768" spans="1:5" ht="15.75" thickBot="1">
      <c r="A768">
        <v>838</v>
      </c>
      <c r="B768" s="83" t="s">
        <v>3832</v>
      </c>
      <c r="E768" t="s">
        <v>3833</v>
      </c>
    </row>
    <row r="769" spans="1:5" ht="15.75" thickBot="1">
      <c r="A769">
        <v>840</v>
      </c>
      <c r="B769" s="83" t="s">
        <v>3834</v>
      </c>
      <c r="E769" t="s">
        <v>3835</v>
      </c>
    </row>
    <row r="770" spans="1:5" ht="15.75" thickBot="1">
      <c r="A770">
        <v>841</v>
      </c>
      <c r="B770" s="83" t="s">
        <v>3836</v>
      </c>
      <c r="E770" t="s">
        <v>3837</v>
      </c>
    </row>
    <row r="771" spans="1:5" ht="15.75" thickBot="1">
      <c r="A771">
        <v>844</v>
      </c>
      <c r="B771" s="83" t="s">
        <v>3838</v>
      </c>
      <c r="E771" t="s">
        <v>3839</v>
      </c>
    </row>
    <row r="772" spans="1:5" ht="15.75" thickBot="1">
      <c r="A772">
        <v>845</v>
      </c>
      <c r="B772" s="83" t="s">
        <v>3840</v>
      </c>
      <c r="E772" t="s">
        <v>3841</v>
      </c>
    </row>
    <row r="773" spans="1:5" ht="15.75" thickBot="1">
      <c r="A773">
        <v>846</v>
      </c>
      <c r="B773" s="83" t="s">
        <v>3842</v>
      </c>
      <c r="E773" t="s">
        <v>3843</v>
      </c>
    </row>
    <row r="774" spans="1:5" ht="15.75" thickBot="1">
      <c r="A774">
        <v>847</v>
      </c>
      <c r="B774" s="83" t="s">
        <v>3844</v>
      </c>
      <c r="E774" t="s">
        <v>3845</v>
      </c>
    </row>
    <row r="775" spans="1:5" ht="15.75" thickBot="1">
      <c r="A775">
        <v>848</v>
      </c>
      <c r="B775" s="83" t="s">
        <v>3846</v>
      </c>
      <c r="E775" t="s">
        <v>3847</v>
      </c>
    </row>
    <row r="776" spans="1:5" ht="15.75" thickBot="1">
      <c r="A776">
        <v>849</v>
      </c>
      <c r="B776" s="83" t="s">
        <v>3848</v>
      </c>
      <c r="E776" t="s">
        <v>3849</v>
      </c>
    </row>
    <row r="777" spans="1:5" ht="15.75" thickBot="1">
      <c r="A777">
        <v>850</v>
      </c>
      <c r="B777" s="83" t="s">
        <v>3850</v>
      </c>
      <c r="E777" t="s">
        <v>3851</v>
      </c>
    </row>
    <row r="778" spans="1:5" ht="15.75" thickBot="1">
      <c r="A778">
        <v>851</v>
      </c>
      <c r="B778" s="83" t="s">
        <v>3852</v>
      </c>
      <c r="E778" t="s">
        <v>3853</v>
      </c>
    </row>
    <row r="779" spans="1:5" ht="15.75" thickBot="1">
      <c r="A779">
        <v>852</v>
      </c>
      <c r="B779" s="83" t="s">
        <v>3854</v>
      </c>
      <c r="E779" t="s">
        <v>3855</v>
      </c>
    </row>
    <row r="780" spans="1:5" ht="15.75" thickBot="1">
      <c r="A780">
        <v>853</v>
      </c>
      <c r="B780" s="83" t="s">
        <v>3856</v>
      </c>
      <c r="E780" t="s">
        <v>3857</v>
      </c>
    </row>
    <row r="781" spans="1:5" ht="15.75" thickBot="1">
      <c r="A781">
        <v>854</v>
      </c>
      <c r="B781" s="83" t="s">
        <v>3858</v>
      </c>
      <c r="C781">
        <v>5902017121</v>
      </c>
      <c r="E781" t="s">
        <v>3859</v>
      </c>
    </row>
    <row r="782" spans="1:5" ht="15.75" thickBot="1">
      <c r="A782">
        <v>855</v>
      </c>
      <c r="B782" s="83" t="s">
        <v>3860</v>
      </c>
      <c r="C782">
        <v>5902017121</v>
      </c>
      <c r="E782" t="s">
        <v>3861</v>
      </c>
    </row>
    <row r="783" spans="1:5" ht="15.75" thickBot="1">
      <c r="A783">
        <v>856</v>
      </c>
      <c r="B783" s="83" t="s">
        <v>3862</v>
      </c>
      <c r="C783">
        <v>5902017121</v>
      </c>
      <c r="E783" t="s">
        <v>3863</v>
      </c>
    </row>
    <row r="784" spans="1:5" ht="15.75" thickBot="1">
      <c r="A784">
        <v>857</v>
      </c>
      <c r="B784" s="83" t="s">
        <v>3864</v>
      </c>
      <c r="C784">
        <v>5902017121</v>
      </c>
      <c r="E784" t="s">
        <v>3806</v>
      </c>
    </row>
    <row r="785" spans="1:5" ht="15.75" thickBot="1">
      <c r="A785">
        <v>859</v>
      </c>
      <c r="B785" s="83" t="s">
        <v>3865</v>
      </c>
      <c r="E785" t="s">
        <v>3866</v>
      </c>
    </row>
    <row r="786" spans="1:5" ht="15.75" thickBot="1">
      <c r="A786">
        <v>860</v>
      </c>
      <c r="B786" s="83" t="s">
        <v>3867</v>
      </c>
      <c r="E786" t="s">
        <v>3868</v>
      </c>
    </row>
    <row r="787" spans="1:5" ht="15.75" thickBot="1">
      <c r="A787">
        <v>861</v>
      </c>
      <c r="B787" s="83" t="s">
        <v>3869</v>
      </c>
      <c r="E787" t="s">
        <v>3870</v>
      </c>
    </row>
    <row r="788" spans="1:5" ht="15.75" thickBot="1">
      <c r="A788">
        <v>862</v>
      </c>
      <c r="B788" s="83" t="s">
        <v>3871</v>
      </c>
      <c r="E788" t="s">
        <v>3872</v>
      </c>
    </row>
    <row r="789" spans="1:5" ht="15.75" thickBot="1">
      <c r="A789">
        <v>863</v>
      </c>
      <c r="B789" s="83" t="s">
        <v>3873</v>
      </c>
      <c r="E789" t="s">
        <v>3874</v>
      </c>
    </row>
    <row r="790" spans="1:5" ht="15.75" thickBot="1">
      <c r="A790">
        <v>864</v>
      </c>
      <c r="B790" s="83" t="s">
        <v>3875</v>
      </c>
      <c r="E790" t="s">
        <v>3876</v>
      </c>
    </row>
    <row r="791" spans="1:5" ht="15.75" thickBot="1">
      <c r="A791">
        <v>865</v>
      </c>
      <c r="B791" s="83" t="s">
        <v>3877</v>
      </c>
      <c r="E791" t="s">
        <v>3878</v>
      </c>
    </row>
    <row r="792" spans="1:5" ht="15.75" thickBot="1">
      <c r="A792">
        <v>866</v>
      </c>
      <c r="B792" s="83" t="s">
        <v>3879</v>
      </c>
      <c r="E792" t="s">
        <v>3880</v>
      </c>
    </row>
    <row r="793" spans="1:5" ht="15.75" thickBot="1">
      <c r="A793">
        <v>867</v>
      </c>
      <c r="B793" s="83" t="s">
        <v>3881</v>
      </c>
      <c r="E793" t="s">
        <v>3847</v>
      </c>
    </row>
    <row r="794" spans="1:5" ht="15.75" thickBot="1">
      <c r="A794">
        <v>868</v>
      </c>
      <c r="B794" s="83" t="s">
        <v>3882</v>
      </c>
      <c r="E794" t="s">
        <v>3883</v>
      </c>
    </row>
    <row r="795" spans="1:5" ht="15.75" thickBot="1">
      <c r="A795">
        <v>869</v>
      </c>
      <c r="B795" s="83" t="s">
        <v>3884</v>
      </c>
      <c r="E795" t="s">
        <v>3885</v>
      </c>
    </row>
    <row r="796" spans="1:5" ht="15.75" thickBot="1">
      <c r="A796">
        <v>870</v>
      </c>
      <c r="B796" s="83" t="s">
        <v>3886</v>
      </c>
      <c r="E796" t="s">
        <v>3887</v>
      </c>
    </row>
    <row r="797" spans="1:5" ht="15.75" thickBot="1">
      <c r="A797">
        <v>871</v>
      </c>
      <c r="B797" s="83" t="s">
        <v>3888</v>
      </c>
      <c r="E797" t="s">
        <v>3889</v>
      </c>
    </row>
    <row r="798" spans="1:5" ht="15.75" thickBot="1">
      <c r="A798">
        <v>872</v>
      </c>
      <c r="B798" s="83" t="s">
        <v>3890</v>
      </c>
      <c r="E798" t="s">
        <v>3891</v>
      </c>
    </row>
    <row r="799" spans="1:5" ht="15.75" thickBot="1">
      <c r="A799">
        <v>874</v>
      </c>
      <c r="B799" s="83" t="s">
        <v>3892</v>
      </c>
      <c r="E799" t="s">
        <v>3893</v>
      </c>
    </row>
    <row r="800" spans="1:5" ht="15.75" thickBot="1">
      <c r="A800">
        <v>875</v>
      </c>
      <c r="B800" s="83" t="s">
        <v>3894</v>
      </c>
      <c r="E800" t="s">
        <v>3857</v>
      </c>
    </row>
    <row r="801" spans="1:5" ht="15.75" thickBot="1">
      <c r="A801">
        <v>876</v>
      </c>
      <c r="B801" s="83" t="s">
        <v>3895</v>
      </c>
      <c r="E801" t="s">
        <v>3896</v>
      </c>
    </row>
    <row r="802" spans="1:5" ht="15.75" thickBot="1">
      <c r="A802">
        <v>877</v>
      </c>
      <c r="B802" s="83" t="s">
        <v>3897</v>
      </c>
      <c r="E802" t="s">
        <v>3898</v>
      </c>
    </row>
    <row r="803" spans="1:5" ht="15.75" thickBot="1">
      <c r="A803">
        <v>878</v>
      </c>
      <c r="B803" s="83" t="s">
        <v>3899</v>
      </c>
      <c r="E803" t="s">
        <v>3900</v>
      </c>
    </row>
    <row r="804" spans="1:5" ht="15.75" thickBot="1">
      <c r="A804">
        <v>879</v>
      </c>
      <c r="B804" s="83" t="s">
        <v>3901</v>
      </c>
      <c r="E804" t="s">
        <v>3902</v>
      </c>
    </row>
    <row r="805" spans="1:5" ht="15.75" thickBot="1">
      <c r="A805">
        <v>880</v>
      </c>
      <c r="B805" s="83" t="s">
        <v>3903</v>
      </c>
      <c r="E805" t="s">
        <v>3904</v>
      </c>
    </row>
    <row r="806" spans="1:5" ht="15.75" thickBot="1">
      <c r="A806">
        <v>881</v>
      </c>
      <c r="B806" s="83" t="s">
        <v>3905</v>
      </c>
      <c r="C806">
        <v>5904262062</v>
      </c>
      <c r="E806" t="s">
        <v>3906</v>
      </c>
    </row>
    <row r="807" spans="1:5" ht="15.75" thickBot="1">
      <c r="A807">
        <v>882</v>
      </c>
      <c r="B807" s="83" t="s">
        <v>3907</v>
      </c>
      <c r="E807" t="s">
        <v>3908</v>
      </c>
    </row>
    <row r="808" spans="1:5" ht="15.75" thickBot="1">
      <c r="A808">
        <v>883</v>
      </c>
      <c r="B808" s="83" t="s">
        <v>3909</v>
      </c>
      <c r="E808" t="s">
        <v>3910</v>
      </c>
    </row>
    <row r="809" spans="1:5" ht="15.75" thickBot="1">
      <c r="A809">
        <v>884</v>
      </c>
      <c r="B809" s="83" t="s">
        <v>3911</v>
      </c>
      <c r="E809" t="s">
        <v>3912</v>
      </c>
    </row>
    <row r="810" spans="1:5" ht="15.75" thickBot="1">
      <c r="A810">
        <v>885</v>
      </c>
      <c r="B810" s="83" t="s">
        <v>3913</v>
      </c>
      <c r="E810" t="s">
        <v>3914</v>
      </c>
    </row>
    <row r="811" spans="1:5" ht="15.75" thickBot="1">
      <c r="A811">
        <v>887</v>
      </c>
      <c r="B811" s="83" t="s">
        <v>3915</v>
      </c>
      <c r="E811" t="s">
        <v>3916</v>
      </c>
    </row>
    <row r="812" spans="1:5" ht="15.75" thickBot="1">
      <c r="A812">
        <v>888</v>
      </c>
      <c r="B812" s="83" t="s">
        <v>3917</v>
      </c>
      <c r="E812" t="s">
        <v>3918</v>
      </c>
    </row>
    <row r="813" spans="1:5" ht="15.75" thickBot="1">
      <c r="A813">
        <v>889</v>
      </c>
      <c r="B813" s="83" t="s">
        <v>3919</v>
      </c>
      <c r="E813" t="s">
        <v>3804</v>
      </c>
    </row>
    <row r="814" spans="1:5" ht="15.75" thickBot="1">
      <c r="A814">
        <v>890</v>
      </c>
      <c r="B814" s="83" t="s">
        <v>3920</v>
      </c>
      <c r="E814" t="s">
        <v>3921</v>
      </c>
    </row>
    <row r="815" spans="1:5" ht="15.75" thickBot="1">
      <c r="A815">
        <v>891</v>
      </c>
      <c r="B815" s="83" t="s">
        <v>3922</v>
      </c>
      <c r="E815" t="s">
        <v>3923</v>
      </c>
    </row>
    <row r="816" spans="1:5" ht="15.75" thickBot="1">
      <c r="A816">
        <v>892</v>
      </c>
      <c r="B816" s="83" t="s">
        <v>3924</v>
      </c>
      <c r="E816" t="s">
        <v>3925</v>
      </c>
    </row>
    <row r="817" spans="1:5" ht="15.75" thickBot="1">
      <c r="A817">
        <v>893</v>
      </c>
      <c r="B817" s="83" t="s">
        <v>3926</v>
      </c>
      <c r="E817" t="s">
        <v>3927</v>
      </c>
    </row>
    <row r="818" spans="1:5" ht="15.75" thickBot="1">
      <c r="A818">
        <v>894</v>
      </c>
      <c r="B818" s="83" t="s">
        <v>3928</v>
      </c>
      <c r="E818" t="s">
        <v>3929</v>
      </c>
    </row>
    <row r="819" spans="1:5" ht="15.75" thickBot="1">
      <c r="A819">
        <v>895</v>
      </c>
      <c r="B819" s="83" t="s">
        <v>3930</v>
      </c>
      <c r="C819">
        <v>5902017121</v>
      </c>
      <c r="E819" t="s">
        <v>3931</v>
      </c>
    </row>
    <row r="820" spans="1:5" ht="15.75" thickBot="1">
      <c r="A820">
        <v>896</v>
      </c>
      <c r="B820" s="83" t="s">
        <v>3932</v>
      </c>
      <c r="E820" t="s">
        <v>3933</v>
      </c>
    </row>
    <row r="821" spans="1:5" ht="15.75" thickBot="1">
      <c r="A821">
        <v>898</v>
      </c>
      <c r="B821" s="83" t="s">
        <v>3934</v>
      </c>
      <c r="E821" t="s">
        <v>3935</v>
      </c>
    </row>
    <row r="822" spans="1:5" ht="15.75" thickBot="1">
      <c r="A822">
        <v>899</v>
      </c>
      <c r="B822" s="83" t="s">
        <v>3936</v>
      </c>
      <c r="E822" t="s">
        <v>3937</v>
      </c>
    </row>
    <row r="823" spans="1:5" ht="15.75" thickBot="1">
      <c r="A823">
        <v>900</v>
      </c>
      <c r="B823" s="83" t="s">
        <v>3938</v>
      </c>
      <c r="C823">
        <v>5948001710</v>
      </c>
      <c r="E823" t="s">
        <v>3939</v>
      </c>
    </row>
    <row r="824" spans="1:5" ht="15.75" thickBot="1">
      <c r="A824">
        <v>901</v>
      </c>
      <c r="B824" s="83" t="s">
        <v>3940</v>
      </c>
      <c r="E824" t="s">
        <v>3941</v>
      </c>
    </row>
    <row r="825" spans="1:5" ht="15.75" thickBot="1">
      <c r="A825">
        <v>902</v>
      </c>
      <c r="B825" s="83" t="s">
        <v>3942</v>
      </c>
      <c r="E825" t="s">
        <v>3943</v>
      </c>
    </row>
    <row r="826" spans="1:5" ht="15.75" thickBot="1">
      <c r="A826">
        <v>903</v>
      </c>
      <c r="B826" s="83" t="s">
        <v>3944</v>
      </c>
      <c r="E826" t="s">
        <v>3945</v>
      </c>
    </row>
    <row r="827" spans="1:5" ht="15.75" thickBot="1">
      <c r="A827">
        <v>904</v>
      </c>
      <c r="B827" s="83" t="s">
        <v>3946</v>
      </c>
      <c r="E827" t="s">
        <v>3947</v>
      </c>
    </row>
    <row r="828" spans="1:5" ht="15.75" thickBot="1">
      <c r="A828">
        <v>905</v>
      </c>
      <c r="B828" s="83" t="s">
        <v>3948</v>
      </c>
      <c r="E828" t="s">
        <v>3916</v>
      </c>
    </row>
    <row r="829" spans="1:5" ht="15.75" thickBot="1">
      <c r="A829">
        <v>906</v>
      </c>
      <c r="B829" s="83" t="s">
        <v>3949</v>
      </c>
      <c r="E829" t="s">
        <v>3950</v>
      </c>
    </row>
    <row r="830" spans="1:5" ht="15.75" thickBot="1">
      <c r="A830">
        <v>908</v>
      </c>
      <c r="B830" s="83" t="s">
        <v>3951</v>
      </c>
      <c r="E830" t="s">
        <v>3952</v>
      </c>
    </row>
    <row r="831" spans="1:5" ht="15.75" thickBot="1">
      <c r="A831">
        <v>909</v>
      </c>
      <c r="B831" s="83" t="s">
        <v>3953</v>
      </c>
      <c r="E831" t="s">
        <v>3954</v>
      </c>
    </row>
    <row r="832" spans="1:5" ht="15.75" thickBot="1">
      <c r="A832">
        <v>913</v>
      </c>
      <c r="B832" s="83" t="s">
        <v>3955</v>
      </c>
      <c r="E832" t="s">
        <v>3956</v>
      </c>
    </row>
    <row r="833" spans="1:5" ht="15.75" thickBot="1">
      <c r="A833">
        <v>914</v>
      </c>
      <c r="B833" s="83" t="s">
        <v>3957</v>
      </c>
      <c r="E833" t="s">
        <v>3958</v>
      </c>
    </row>
    <row r="834" spans="1:5" ht="15.75" thickBot="1">
      <c r="A834">
        <v>915</v>
      </c>
      <c r="B834" s="83" t="s">
        <v>3959</v>
      </c>
      <c r="E834" t="s">
        <v>3960</v>
      </c>
    </row>
    <row r="835" spans="1:5" ht="15.75" thickBot="1">
      <c r="A835">
        <v>916</v>
      </c>
      <c r="B835" s="83" t="s">
        <v>3961</v>
      </c>
      <c r="E835" t="s">
        <v>3962</v>
      </c>
    </row>
    <row r="836" spans="1:5" ht="15.75" thickBot="1">
      <c r="A836">
        <v>917</v>
      </c>
      <c r="B836" s="83" t="s">
        <v>3963</v>
      </c>
      <c r="E836" t="s">
        <v>3964</v>
      </c>
    </row>
    <row r="837" spans="1:5" ht="15.75" thickBot="1">
      <c r="A837">
        <v>918</v>
      </c>
      <c r="B837" s="83" t="s">
        <v>3965</v>
      </c>
      <c r="E837" t="s">
        <v>3966</v>
      </c>
    </row>
    <row r="838" spans="1:5" ht="15.75" thickBot="1">
      <c r="A838">
        <v>919</v>
      </c>
      <c r="B838" s="83" t="s">
        <v>3967</v>
      </c>
      <c r="E838" t="s">
        <v>3968</v>
      </c>
    </row>
    <row r="839" spans="1:5" ht="15.75" thickBot="1">
      <c r="A839">
        <v>920</v>
      </c>
      <c r="B839" s="83" t="s">
        <v>3969</v>
      </c>
      <c r="E839" t="s">
        <v>3970</v>
      </c>
    </row>
    <row r="840" spans="1:5" ht="15.75" thickBot="1">
      <c r="A840">
        <v>923</v>
      </c>
      <c r="B840" s="83" t="s">
        <v>3971</v>
      </c>
      <c r="E840" t="s">
        <v>3972</v>
      </c>
    </row>
    <row r="841" spans="1:5" ht="15.75" thickBot="1">
      <c r="A841">
        <v>924</v>
      </c>
      <c r="B841" s="83" t="s">
        <v>3973</v>
      </c>
      <c r="E841" t="s">
        <v>3974</v>
      </c>
    </row>
    <row r="842" spans="1:5" ht="15.75" thickBot="1">
      <c r="A842">
        <v>925</v>
      </c>
      <c r="B842" s="83" t="s">
        <v>3975</v>
      </c>
      <c r="E842" t="s">
        <v>3976</v>
      </c>
    </row>
    <row r="843" spans="1:5" ht="15.75" thickBot="1">
      <c r="A843">
        <v>927</v>
      </c>
      <c r="B843" s="83" t="s">
        <v>3977</v>
      </c>
      <c r="E843" t="s">
        <v>3929</v>
      </c>
    </row>
    <row r="844" spans="1:5" ht="15.75" thickBot="1">
      <c r="A844">
        <v>928</v>
      </c>
      <c r="B844" s="83" t="s">
        <v>3978</v>
      </c>
      <c r="E844" t="s">
        <v>3979</v>
      </c>
    </row>
    <row r="845" spans="1:5" ht="15.75" thickBot="1">
      <c r="A845">
        <v>930</v>
      </c>
      <c r="B845" s="83" t="s">
        <v>3980</v>
      </c>
      <c r="E845" t="s">
        <v>3929</v>
      </c>
    </row>
    <row r="846" spans="1:5" ht="15.75" thickBot="1">
      <c r="A846">
        <v>931</v>
      </c>
      <c r="B846" s="83" t="s">
        <v>3981</v>
      </c>
      <c r="E846" t="s">
        <v>3982</v>
      </c>
    </row>
    <row r="847" spans="1:5" ht="15.75" thickBot="1">
      <c r="A847">
        <v>932</v>
      </c>
      <c r="B847" s="83" t="s">
        <v>3983</v>
      </c>
      <c r="E847" t="s">
        <v>3984</v>
      </c>
    </row>
    <row r="848" spans="1:5" ht="15.75" thickBot="1">
      <c r="A848">
        <v>933</v>
      </c>
      <c r="B848" s="83" t="s">
        <v>3985</v>
      </c>
      <c r="E848" t="s">
        <v>3986</v>
      </c>
    </row>
    <row r="849" spans="1:5" ht="15.75" thickBot="1">
      <c r="A849">
        <v>934</v>
      </c>
      <c r="B849" s="83" t="s">
        <v>3987</v>
      </c>
      <c r="E849" t="s">
        <v>3988</v>
      </c>
    </row>
    <row r="850" spans="1:5" ht="15.75" thickBot="1">
      <c r="A850">
        <v>935</v>
      </c>
      <c r="B850" s="83" t="s">
        <v>3989</v>
      </c>
      <c r="E850" t="s">
        <v>3990</v>
      </c>
    </row>
    <row r="851" spans="1:5" ht="15.75" thickBot="1">
      <c r="A851">
        <v>936</v>
      </c>
      <c r="B851" s="83" t="s">
        <v>3991</v>
      </c>
      <c r="E851" t="s">
        <v>3992</v>
      </c>
    </row>
    <row r="852" spans="1:5" ht="15.75" thickBot="1">
      <c r="A852">
        <v>937</v>
      </c>
      <c r="B852" s="83" t="s">
        <v>3993</v>
      </c>
      <c r="E852" t="s">
        <v>3994</v>
      </c>
    </row>
    <row r="853" spans="1:5" ht="15.75" thickBot="1">
      <c r="A853">
        <v>938</v>
      </c>
      <c r="B853" s="83" t="s">
        <v>3995</v>
      </c>
      <c r="E853" t="s">
        <v>3996</v>
      </c>
    </row>
    <row r="854" spans="1:5" ht="15.75" thickBot="1">
      <c r="A854">
        <v>939</v>
      </c>
      <c r="B854" s="83" t="s">
        <v>3997</v>
      </c>
      <c r="E854" t="s">
        <v>3998</v>
      </c>
    </row>
    <row r="855" spans="1:5" ht="15.75" thickBot="1">
      <c r="A855">
        <v>940</v>
      </c>
      <c r="B855" s="83" t="s">
        <v>3999</v>
      </c>
      <c r="E855" t="s">
        <v>4000</v>
      </c>
    </row>
    <row r="856" spans="1:5" ht="15.75" thickBot="1">
      <c r="A856">
        <v>941</v>
      </c>
      <c r="B856" s="83" t="s">
        <v>4001</v>
      </c>
      <c r="E856" t="s">
        <v>4002</v>
      </c>
    </row>
    <row r="857" spans="1:5" ht="15.75" thickBot="1">
      <c r="A857">
        <v>944</v>
      </c>
      <c r="B857" s="83" t="s">
        <v>4003</v>
      </c>
      <c r="E857" t="s">
        <v>4004</v>
      </c>
    </row>
    <row r="858" spans="1:5" ht="15.75" thickBot="1">
      <c r="A858">
        <v>945</v>
      </c>
      <c r="B858" s="83" t="s">
        <v>4005</v>
      </c>
      <c r="E858" t="s">
        <v>3786</v>
      </c>
    </row>
    <row r="859" spans="1:5" ht="15.75" thickBot="1">
      <c r="A859">
        <v>946</v>
      </c>
      <c r="B859" s="83" t="s">
        <v>4006</v>
      </c>
      <c r="E859" t="s">
        <v>4007</v>
      </c>
    </row>
    <row r="860" spans="1:5" ht="15.75" thickBot="1">
      <c r="A860">
        <v>947</v>
      </c>
      <c r="B860" s="83" t="s">
        <v>4008</v>
      </c>
      <c r="E860" t="s">
        <v>4009</v>
      </c>
    </row>
    <row r="861" spans="1:5" ht="15.75" thickBot="1">
      <c r="A861">
        <v>948</v>
      </c>
      <c r="B861" s="83" t="s">
        <v>4010</v>
      </c>
      <c r="E861" t="s">
        <v>4011</v>
      </c>
    </row>
    <row r="862" spans="1:5" ht="15.75" thickBot="1">
      <c r="A862">
        <v>949</v>
      </c>
      <c r="B862" s="83" t="s">
        <v>4012</v>
      </c>
      <c r="E862" t="s">
        <v>4013</v>
      </c>
    </row>
    <row r="863" spans="1:5" ht="15.75" thickBot="1">
      <c r="A863">
        <v>951</v>
      </c>
      <c r="B863" s="83" t="s">
        <v>4014</v>
      </c>
      <c r="E863" t="s">
        <v>3935</v>
      </c>
    </row>
    <row r="864" spans="1:5" ht="15.75" thickBot="1">
      <c r="A864">
        <v>953</v>
      </c>
      <c r="B864" s="83" t="s">
        <v>4015</v>
      </c>
      <c r="E864" t="s">
        <v>4016</v>
      </c>
    </row>
    <row r="865" spans="1:5" ht="15.75" thickBot="1">
      <c r="A865">
        <v>954</v>
      </c>
      <c r="B865" s="83" t="s">
        <v>4017</v>
      </c>
      <c r="C865">
        <v>5919028210</v>
      </c>
      <c r="E865" t="s">
        <v>4018</v>
      </c>
    </row>
    <row r="866" spans="1:5" ht="15.75" thickBot="1">
      <c r="A866">
        <v>955</v>
      </c>
      <c r="B866" s="83" t="s">
        <v>4019</v>
      </c>
      <c r="C866">
        <v>5919000670</v>
      </c>
      <c r="E866" t="s">
        <v>4020</v>
      </c>
    </row>
    <row r="867" spans="1:5" ht="15.75" thickBot="1">
      <c r="A867">
        <v>956</v>
      </c>
      <c r="B867" s="83" t="s">
        <v>4021</v>
      </c>
      <c r="E867" t="s">
        <v>4022</v>
      </c>
    </row>
    <row r="868" spans="1:5" ht="15.75" thickBot="1">
      <c r="A868">
        <v>957</v>
      </c>
      <c r="B868" s="83" t="s">
        <v>4023</v>
      </c>
      <c r="E868" t="s">
        <v>4024</v>
      </c>
    </row>
    <row r="869" spans="1:5" ht="15.75" thickBot="1">
      <c r="A869">
        <v>958</v>
      </c>
      <c r="B869" s="83" t="s">
        <v>4025</v>
      </c>
      <c r="E869" t="s">
        <v>4026</v>
      </c>
    </row>
    <row r="870" spans="1:5" ht="15.75" thickBot="1">
      <c r="A870">
        <v>959</v>
      </c>
      <c r="B870" s="83" t="s">
        <v>4027</v>
      </c>
      <c r="C870">
        <v>5905061577</v>
      </c>
      <c r="E870" t="s">
        <v>4028</v>
      </c>
    </row>
    <row r="871" spans="1:5" ht="15.75" thickBot="1">
      <c r="A871">
        <v>960</v>
      </c>
      <c r="B871" s="83" t="s">
        <v>4029</v>
      </c>
      <c r="C871">
        <v>5907045965</v>
      </c>
      <c r="E871" t="s">
        <v>2949</v>
      </c>
    </row>
    <row r="872" spans="1:5" ht="15.75" thickBot="1">
      <c r="A872">
        <v>961</v>
      </c>
      <c r="B872" s="83" t="s">
        <v>4030</v>
      </c>
      <c r="E872" t="s">
        <v>2949</v>
      </c>
    </row>
    <row r="873" spans="1:5" ht="15.75" thickBot="1">
      <c r="A873">
        <v>962</v>
      </c>
      <c r="B873" s="83" t="s">
        <v>4031</v>
      </c>
      <c r="E873" t="s">
        <v>2949</v>
      </c>
    </row>
    <row r="874" spans="1:5" ht="15.75" thickBot="1">
      <c r="A874">
        <v>963</v>
      </c>
      <c r="B874" s="83" t="s">
        <v>4032</v>
      </c>
      <c r="E874" t="s">
        <v>4033</v>
      </c>
    </row>
    <row r="875" spans="1:5" ht="15.75" thickBot="1">
      <c r="A875">
        <v>964</v>
      </c>
      <c r="B875" s="83" t="s">
        <v>4034</v>
      </c>
      <c r="E875" t="s">
        <v>2949</v>
      </c>
    </row>
    <row r="876" spans="1:5" ht="15.75" thickBot="1">
      <c r="A876">
        <v>965</v>
      </c>
      <c r="B876" s="83" t="s">
        <v>4035</v>
      </c>
      <c r="E876" t="s">
        <v>2949</v>
      </c>
    </row>
    <row r="877" spans="1:5" ht="15.75" thickBot="1">
      <c r="A877">
        <v>966</v>
      </c>
      <c r="B877" s="83" t="s">
        <v>4036</v>
      </c>
      <c r="C877">
        <v>5919000670</v>
      </c>
      <c r="E877" t="s">
        <v>2949</v>
      </c>
    </row>
    <row r="878" spans="1:5" ht="15.75" thickBot="1">
      <c r="A878">
        <v>967</v>
      </c>
      <c r="B878" s="83" t="s">
        <v>4037</v>
      </c>
      <c r="E878" t="s">
        <v>2949</v>
      </c>
    </row>
    <row r="879" spans="1:5" ht="15.75" thickBot="1">
      <c r="A879">
        <v>968</v>
      </c>
      <c r="B879" s="83" t="s">
        <v>4038</v>
      </c>
      <c r="E879" t="s">
        <v>2949</v>
      </c>
    </row>
    <row r="880" spans="1:5" ht="15.75" thickBot="1">
      <c r="A880">
        <v>969</v>
      </c>
      <c r="B880" s="83" t="s">
        <v>4039</v>
      </c>
      <c r="E880" t="s">
        <v>2949</v>
      </c>
    </row>
    <row r="881" spans="1:5" ht="15.75" thickBot="1">
      <c r="A881">
        <v>970</v>
      </c>
      <c r="B881" s="83" t="s">
        <v>4040</v>
      </c>
      <c r="E881" t="s">
        <v>2949</v>
      </c>
    </row>
    <row r="882" spans="1:5" ht="15.75" thickBot="1">
      <c r="A882">
        <v>971</v>
      </c>
      <c r="B882" s="83" t="s">
        <v>4041</v>
      </c>
      <c r="E882" t="s">
        <v>2949</v>
      </c>
    </row>
    <row r="883" spans="1:5" ht="15.75" thickBot="1">
      <c r="A883">
        <v>972</v>
      </c>
      <c r="B883" s="83" t="s">
        <v>4042</v>
      </c>
      <c r="E883" t="s">
        <v>2949</v>
      </c>
    </row>
    <row r="884" spans="1:5" ht="15.75" thickBot="1">
      <c r="A884">
        <v>973</v>
      </c>
      <c r="B884" s="83" t="s">
        <v>4043</v>
      </c>
      <c r="C884">
        <v>5919470121</v>
      </c>
      <c r="E884" t="s">
        <v>2949</v>
      </c>
    </row>
    <row r="885" spans="1:5" ht="15.75" thickBot="1">
      <c r="A885">
        <v>974</v>
      </c>
      <c r="B885" s="83" t="s">
        <v>4044</v>
      </c>
      <c r="E885" t="s">
        <v>2949</v>
      </c>
    </row>
    <row r="886" spans="1:5" ht="15.75" thickBot="1">
      <c r="A886">
        <v>975</v>
      </c>
      <c r="B886" s="83" t="s">
        <v>4045</v>
      </c>
      <c r="C886">
        <v>5903004076</v>
      </c>
      <c r="E886" t="s">
        <v>2949</v>
      </c>
    </row>
    <row r="887" spans="1:5" ht="15.75" thickBot="1">
      <c r="A887">
        <v>976</v>
      </c>
      <c r="B887" s="83" t="s">
        <v>4046</v>
      </c>
      <c r="E887" t="s">
        <v>2949</v>
      </c>
    </row>
    <row r="888" spans="1:5" ht="15.75" thickBot="1">
      <c r="A888">
        <v>977</v>
      </c>
      <c r="B888" s="83" t="s">
        <v>4047</v>
      </c>
      <c r="C888">
        <v>5905023290</v>
      </c>
      <c r="E888" t="s">
        <v>3229</v>
      </c>
    </row>
    <row r="889" spans="1:5" ht="15.75" thickBot="1">
      <c r="A889">
        <v>978</v>
      </c>
      <c r="B889" s="83" t="s">
        <v>4048</v>
      </c>
      <c r="E889" t="s">
        <v>3384</v>
      </c>
    </row>
    <row r="890" spans="1:5" ht="15.75" thickBot="1">
      <c r="A890">
        <v>979</v>
      </c>
      <c r="B890" s="83" t="s">
        <v>4049</v>
      </c>
      <c r="E890" t="s">
        <v>4050</v>
      </c>
    </row>
    <row r="891" spans="1:5" ht="15.75" thickBot="1">
      <c r="A891">
        <v>980</v>
      </c>
      <c r="B891" s="83" t="s">
        <v>4051</v>
      </c>
      <c r="E891" t="s">
        <v>4052</v>
      </c>
    </row>
    <row r="892" spans="1:5" ht="15.75" thickBot="1">
      <c r="A892">
        <v>981</v>
      </c>
      <c r="B892" s="83" t="s">
        <v>4053</v>
      </c>
      <c r="E892" t="s">
        <v>4054</v>
      </c>
    </row>
    <row r="893" spans="1:5" ht="15.75" thickBot="1">
      <c r="A893">
        <v>982</v>
      </c>
      <c r="B893" s="83" t="s">
        <v>4055</v>
      </c>
      <c r="E893" t="s">
        <v>2949</v>
      </c>
    </row>
    <row r="894" spans="1:5" ht="15.75" thickBot="1">
      <c r="A894">
        <v>983</v>
      </c>
      <c r="B894" s="83" t="s">
        <v>4056</v>
      </c>
      <c r="C894">
        <v>5904356296</v>
      </c>
      <c r="E894" t="s">
        <v>4057</v>
      </c>
    </row>
    <row r="895" spans="1:5" ht="15.75" thickBot="1">
      <c r="A895">
        <v>984</v>
      </c>
      <c r="B895" s="83" t="s">
        <v>4058</v>
      </c>
      <c r="E895" t="s">
        <v>4059</v>
      </c>
    </row>
    <row r="896" spans="1:5" ht="15.75" thickBot="1">
      <c r="A896">
        <v>985</v>
      </c>
      <c r="B896" s="83" t="s">
        <v>4060</v>
      </c>
      <c r="C896">
        <v>5902291290</v>
      </c>
      <c r="E896" t="s">
        <v>4061</v>
      </c>
    </row>
    <row r="897" spans="1:5" ht="15.75" thickBot="1">
      <c r="A897">
        <v>986</v>
      </c>
      <c r="B897" s="83" t="s">
        <v>4062</v>
      </c>
      <c r="E897" t="s">
        <v>4063</v>
      </c>
    </row>
    <row r="898" spans="1:5" ht="15.75" thickBot="1">
      <c r="A898">
        <v>987</v>
      </c>
      <c r="B898" s="83" t="s">
        <v>4064</v>
      </c>
      <c r="E898" t="s">
        <v>4065</v>
      </c>
    </row>
    <row r="899" spans="1:5" ht="15.75" thickBot="1">
      <c r="A899">
        <v>988</v>
      </c>
      <c r="B899" s="83" t="s">
        <v>4066</v>
      </c>
      <c r="E899" t="s">
        <v>4067</v>
      </c>
    </row>
    <row r="900" spans="1:5" ht="15.75" thickBot="1">
      <c r="A900">
        <v>989</v>
      </c>
      <c r="B900" s="83" t="s">
        <v>4068</v>
      </c>
      <c r="E900" t="s">
        <v>4069</v>
      </c>
    </row>
    <row r="901" spans="1:5" ht="15.75" thickBot="1">
      <c r="A901">
        <v>990</v>
      </c>
      <c r="B901" s="83" t="s">
        <v>4070</v>
      </c>
      <c r="C901">
        <v>5931000806</v>
      </c>
      <c r="E901" t="s">
        <v>4071</v>
      </c>
    </row>
    <row r="902" spans="1:5" ht="15.75" thickBot="1">
      <c r="A902">
        <v>991</v>
      </c>
      <c r="B902" s="83" t="s">
        <v>4072</v>
      </c>
      <c r="C902">
        <v>5905061577</v>
      </c>
      <c r="E902" t="s">
        <v>4073</v>
      </c>
    </row>
    <row r="903" spans="1:5" ht="15.75" thickBot="1">
      <c r="A903">
        <v>992</v>
      </c>
      <c r="B903" s="83" t="s">
        <v>4074</v>
      </c>
      <c r="C903">
        <v>5917004527</v>
      </c>
      <c r="E903" t="s">
        <v>4069</v>
      </c>
    </row>
    <row r="904" spans="1:5" ht="15.75" thickBot="1">
      <c r="A904">
        <v>993</v>
      </c>
      <c r="B904" s="83" t="s">
        <v>4075</v>
      </c>
      <c r="E904" t="s">
        <v>4076</v>
      </c>
    </row>
    <row r="905" spans="1:5" ht="15.75" thickBot="1">
      <c r="A905">
        <v>994</v>
      </c>
      <c r="B905" s="83" t="s">
        <v>4077</v>
      </c>
      <c r="C905">
        <v>5917593135</v>
      </c>
      <c r="E905" t="s">
        <v>2949</v>
      </c>
    </row>
    <row r="906" spans="1:5" ht="15.75" thickBot="1">
      <c r="A906">
        <v>995</v>
      </c>
      <c r="B906" s="83" t="s">
        <v>4078</v>
      </c>
      <c r="C906">
        <v>5905061577</v>
      </c>
      <c r="E906" t="s">
        <v>4079</v>
      </c>
    </row>
    <row r="907" spans="1:5" ht="15.75" thickBot="1">
      <c r="A907">
        <v>996</v>
      </c>
      <c r="B907" s="83" t="s">
        <v>4080</v>
      </c>
      <c r="C907">
        <v>5904383130</v>
      </c>
      <c r="E907" t="s">
        <v>506</v>
      </c>
    </row>
    <row r="908" spans="1:5" ht="15.75" thickBot="1">
      <c r="A908">
        <v>997</v>
      </c>
      <c r="B908" s="83" t="s">
        <v>4081</v>
      </c>
      <c r="C908">
        <v>5904383130</v>
      </c>
      <c r="E908" t="s">
        <v>506</v>
      </c>
    </row>
    <row r="909" spans="1:5" ht="15.75" thickBot="1">
      <c r="A909">
        <v>998</v>
      </c>
      <c r="B909" s="83" t="s">
        <v>4082</v>
      </c>
      <c r="C909">
        <v>5905059183</v>
      </c>
      <c r="E909" t="s">
        <v>506</v>
      </c>
    </row>
    <row r="910" spans="1:5" ht="15.75" thickBot="1">
      <c r="A910">
        <v>999</v>
      </c>
      <c r="B910" s="83" t="s">
        <v>4083</v>
      </c>
      <c r="C910">
        <v>5903004076</v>
      </c>
      <c r="E910" t="s">
        <v>506</v>
      </c>
    </row>
    <row r="911" spans="1:5" ht="15.75" thickBot="1">
      <c r="A911">
        <v>1000</v>
      </c>
      <c r="B911" s="83" t="s">
        <v>4084</v>
      </c>
      <c r="C911">
        <v>5906152883</v>
      </c>
      <c r="E911" t="s">
        <v>506</v>
      </c>
    </row>
    <row r="912" spans="1:5" ht="15.75" thickBot="1">
      <c r="A912">
        <v>1001</v>
      </c>
      <c r="B912" s="83" t="s">
        <v>4085</v>
      </c>
      <c r="C912">
        <v>5903006066</v>
      </c>
      <c r="E912" t="s">
        <v>506</v>
      </c>
    </row>
    <row r="913" spans="1:5" ht="15.75" thickBot="1">
      <c r="A913">
        <v>1002</v>
      </c>
      <c r="B913" s="83" t="s">
        <v>4086</v>
      </c>
      <c r="E913" t="s">
        <v>506</v>
      </c>
    </row>
    <row r="914" spans="1:5" ht="15.75" thickBot="1">
      <c r="A914">
        <v>1003</v>
      </c>
      <c r="B914" s="83" t="s">
        <v>4087</v>
      </c>
      <c r="C914">
        <v>5943030026</v>
      </c>
      <c r="E914" t="s">
        <v>4088</v>
      </c>
    </row>
    <row r="915" spans="1:5" ht="15.75" thickBot="1">
      <c r="A915">
        <v>1004</v>
      </c>
      <c r="B915" s="83" t="s">
        <v>4089</v>
      </c>
      <c r="C915">
        <v>5957018903</v>
      </c>
      <c r="E915" t="s">
        <v>2949</v>
      </c>
    </row>
    <row r="916" spans="1:5" ht="15.75" thickBot="1">
      <c r="A916">
        <v>1005</v>
      </c>
      <c r="B916" s="83" t="s">
        <v>4090</v>
      </c>
      <c r="C916">
        <v>5930002550</v>
      </c>
      <c r="E916" t="s">
        <v>2949</v>
      </c>
    </row>
    <row r="917" spans="1:5" ht="15.75" thickBot="1">
      <c r="A917">
        <v>1006</v>
      </c>
      <c r="B917" s="83" t="s">
        <v>4091</v>
      </c>
      <c r="E917" t="s">
        <v>2949</v>
      </c>
    </row>
    <row r="918" spans="1:5" ht="15.75" thickBot="1">
      <c r="A918">
        <v>1007</v>
      </c>
      <c r="B918" s="83" t="s">
        <v>4092</v>
      </c>
      <c r="E918" t="s">
        <v>2949</v>
      </c>
    </row>
    <row r="919" spans="1:5" ht="15.75" thickBot="1">
      <c r="A919">
        <v>1008</v>
      </c>
      <c r="B919" s="83" t="s">
        <v>4093</v>
      </c>
      <c r="E919" t="s">
        <v>2949</v>
      </c>
    </row>
    <row r="920" spans="1:5" ht="15.75" thickBot="1">
      <c r="A920">
        <v>1009</v>
      </c>
      <c r="B920" s="83" t="s">
        <v>4094</v>
      </c>
      <c r="E920" t="s">
        <v>2949</v>
      </c>
    </row>
    <row r="921" spans="1:5" ht="15.75" thickBot="1">
      <c r="A921">
        <v>1010</v>
      </c>
      <c r="B921" s="83" t="s">
        <v>4095</v>
      </c>
      <c r="E921" t="s">
        <v>2949</v>
      </c>
    </row>
    <row r="922" spans="1:5" ht="15.75" thickBot="1">
      <c r="A922">
        <v>1011</v>
      </c>
      <c r="B922" s="83" t="s">
        <v>4096</v>
      </c>
      <c r="E922" t="s">
        <v>2949</v>
      </c>
    </row>
    <row r="923" spans="1:5" ht="15.75" thickBot="1">
      <c r="A923">
        <v>1012</v>
      </c>
      <c r="B923" s="83" t="s">
        <v>4097</v>
      </c>
      <c r="E923" t="s">
        <v>2949</v>
      </c>
    </row>
    <row r="924" spans="1:5" ht="15.75" thickBot="1">
      <c r="A924">
        <v>1013</v>
      </c>
      <c r="B924" s="83" t="s">
        <v>4098</v>
      </c>
      <c r="E924" t="s">
        <v>2949</v>
      </c>
    </row>
    <row r="925" spans="1:5" ht="15.75" thickBot="1">
      <c r="A925">
        <v>1014</v>
      </c>
      <c r="B925" s="83" t="s">
        <v>4099</v>
      </c>
      <c r="E925" t="s">
        <v>2949</v>
      </c>
    </row>
    <row r="926" spans="1:5" ht="15.75" thickBot="1">
      <c r="A926">
        <v>1015</v>
      </c>
      <c r="B926" s="83" t="s">
        <v>4100</v>
      </c>
      <c r="E926" t="s">
        <v>2949</v>
      </c>
    </row>
    <row r="927" spans="1:5" ht="15.75" thickBot="1">
      <c r="A927">
        <v>1016</v>
      </c>
      <c r="B927" s="83" t="s">
        <v>4101</v>
      </c>
      <c r="C927">
        <v>5904383130</v>
      </c>
      <c r="E927" t="s">
        <v>4102</v>
      </c>
    </row>
    <row r="928" spans="1:5" ht="15.75" thickBot="1">
      <c r="A928">
        <v>1018</v>
      </c>
      <c r="B928" s="83" t="s">
        <v>4103</v>
      </c>
      <c r="E928" t="s">
        <v>4104</v>
      </c>
    </row>
    <row r="929" spans="1:5" ht="15.75" thickBot="1">
      <c r="A929">
        <v>1019</v>
      </c>
      <c r="B929" s="83" t="s">
        <v>4105</v>
      </c>
      <c r="E929" t="s">
        <v>4106</v>
      </c>
    </row>
    <row r="930" spans="1:5" ht="15.75" thickBot="1">
      <c r="A930">
        <v>1020</v>
      </c>
      <c r="B930" s="83" t="s">
        <v>4107</v>
      </c>
      <c r="E930" t="s">
        <v>4108</v>
      </c>
    </row>
    <row r="931" spans="1:5" ht="15.75" thickBot="1">
      <c r="A931">
        <v>1021</v>
      </c>
      <c r="B931" s="83" t="s">
        <v>4109</v>
      </c>
      <c r="E931" t="s">
        <v>4110</v>
      </c>
    </row>
    <row r="932" spans="1:5" ht="15.75" thickBot="1">
      <c r="A932">
        <v>1022</v>
      </c>
      <c r="B932" s="83" t="s">
        <v>4111</v>
      </c>
      <c r="E932" t="s">
        <v>3737</v>
      </c>
    </row>
    <row r="933" spans="1:5" ht="15.75" thickBot="1">
      <c r="A933">
        <v>1023</v>
      </c>
      <c r="B933" s="83" t="s">
        <v>4112</v>
      </c>
      <c r="C933">
        <v>5904383130</v>
      </c>
      <c r="E933" t="s">
        <v>3684</v>
      </c>
    </row>
    <row r="934" spans="1:5" ht="15.75" thickBot="1">
      <c r="A934">
        <v>1024</v>
      </c>
      <c r="B934" s="83" t="s">
        <v>4113</v>
      </c>
      <c r="E934" t="s">
        <v>3763</v>
      </c>
    </row>
    <row r="935" spans="1:5" ht="15.75" thickBot="1">
      <c r="A935">
        <v>1025</v>
      </c>
      <c r="B935" s="83" t="s">
        <v>4114</v>
      </c>
      <c r="E935" t="s">
        <v>3753</v>
      </c>
    </row>
    <row r="936" spans="1:5" ht="15.75" thickBot="1">
      <c r="A936">
        <v>1026</v>
      </c>
      <c r="B936" s="83" t="s">
        <v>4115</v>
      </c>
      <c r="E936" t="s">
        <v>3763</v>
      </c>
    </row>
    <row r="937" spans="1:5" ht="15.75" thickBot="1">
      <c r="A937">
        <v>1027</v>
      </c>
      <c r="B937" s="83" t="s">
        <v>4116</v>
      </c>
      <c r="E937" t="s">
        <v>2949</v>
      </c>
    </row>
    <row r="938" spans="1:5" ht="15.75" thickBot="1">
      <c r="A938">
        <v>1028</v>
      </c>
      <c r="B938" s="83" t="s">
        <v>4117</v>
      </c>
      <c r="E938" t="s">
        <v>3792</v>
      </c>
    </row>
    <row r="939" spans="1:5" ht="15.75" thickBot="1">
      <c r="A939">
        <v>1029</v>
      </c>
      <c r="B939" s="83" t="s">
        <v>4118</v>
      </c>
      <c r="E939" t="s">
        <v>4119</v>
      </c>
    </row>
    <row r="940" spans="1:5" ht="15.75" thickBot="1">
      <c r="A940">
        <v>1030</v>
      </c>
      <c r="B940" s="83" t="s">
        <v>4120</v>
      </c>
      <c r="E940" t="s">
        <v>3933</v>
      </c>
    </row>
    <row r="941" spans="1:5" ht="15.75" thickBot="1">
      <c r="A941">
        <v>1031</v>
      </c>
      <c r="B941" s="83" t="s">
        <v>4121</v>
      </c>
      <c r="E941" t="s">
        <v>4122</v>
      </c>
    </row>
    <row r="942" spans="1:5" ht="15.75" thickBot="1">
      <c r="A942">
        <v>1032</v>
      </c>
      <c r="B942" s="83" t="s">
        <v>4123</v>
      </c>
      <c r="E942" t="s">
        <v>4124</v>
      </c>
    </row>
    <row r="943" spans="1:5" ht="15.75" thickBot="1">
      <c r="A943">
        <v>1033</v>
      </c>
      <c r="B943" s="83" t="s">
        <v>4125</v>
      </c>
      <c r="E943" t="s">
        <v>4126</v>
      </c>
    </row>
    <row r="944" spans="1:5" ht="15.75" thickBot="1">
      <c r="A944">
        <v>1034</v>
      </c>
      <c r="B944" s="83" t="s">
        <v>4127</v>
      </c>
      <c r="E944" t="s">
        <v>4128</v>
      </c>
    </row>
    <row r="945" spans="1:5" ht="15.75" thickBot="1">
      <c r="A945">
        <v>1035</v>
      </c>
      <c r="B945" s="83" t="s">
        <v>4129</v>
      </c>
      <c r="C945">
        <v>5906149305</v>
      </c>
      <c r="E945" t="s">
        <v>4130</v>
      </c>
    </row>
    <row r="946" spans="1:5" ht="15.75" thickBot="1">
      <c r="A946">
        <v>1036</v>
      </c>
      <c r="B946" s="83" t="s">
        <v>4131</v>
      </c>
      <c r="C946">
        <v>5906149305</v>
      </c>
      <c r="E946" t="s">
        <v>2947</v>
      </c>
    </row>
    <row r="947" spans="1:5" ht="15.75" thickBot="1">
      <c r="A947">
        <v>1037</v>
      </c>
      <c r="B947" s="83" t="s">
        <v>4132</v>
      </c>
      <c r="C947">
        <v>5906149305</v>
      </c>
      <c r="E947" t="s">
        <v>4133</v>
      </c>
    </row>
    <row r="948" spans="1:5" ht="15.75" thickBot="1">
      <c r="A948">
        <v>1038</v>
      </c>
      <c r="B948" s="83" t="s">
        <v>4134</v>
      </c>
      <c r="E948" t="s">
        <v>4135</v>
      </c>
    </row>
    <row r="949" spans="1:5" ht="15.75" thickBot="1">
      <c r="A949">
        <v>1039</v>
      </c>
      <c r="B949" s="83" t="s">
        <v>4136</v>
      </c>
      <c r="E949" t="s">
        <v>4137</v>
      </c>
    </row>
    <row r="950" spans="1:5" ht="15.75" thickBot="1">
      <c r="A950">
        <v>1040</v>
      </c>
      <c r="B950" s="83" t="s">
        <v>4138</v>
      </c>
      <c r="E950" t="s">
        <v>4139</v>
      </c>
    </row>
    <row r="951" spans="1:5" ht="15.75" thickBot="1">
      <c r="A951">
        <v>1041</v>
      </c>
      <c r="B951" s="83" t="s">
        <v>4140</v>
      </c>
      <c r="E951" t="s">
        <v>2949</v>
      </c>
    </row>
    <row r="952" spans="1:5" ht="15.75" thickBot="1">
      <c r="A952">
        <v>1042</v>
      </c>
      <c r="B952" s="83" t="s">
        <v>4141</v>
      </c>
      <c r="C952">
        <v>5916032419</v>
      </c>
      <c r="E952" t="s">
        <v>2949</v>
      </c>
    </row>
    <row r="953" spans="1:5" ht="15.75" thickBot="1">
      <c r="A953">
        <v>1043</v>
      </c>
      <c r="B953" s="83" t="s">
        <v>4142</v>
      </c>
      <c r="E953" t="s">
        <v>2949</v>
      </c>
    </row>
    <row r="954" spans="1:5" ht="15.75" thickBot="1">
      <c r="A954">
        <v>1044</v>
      </c>
      <c r="B954" s="83" t="s">
        <v>4143</v>
      </c>
      <c r="E954" t="s">
        <v>2949</v>
      </c>
    </row>
    <row r="955" spans="1:5" ht="15.75" thickBot="1">
      <c r="A955">
        <v>1045</v>
      </c>
      <c r="B955" s="83" t="s">
        <v>4144</v>
      </c>
      <c r="E955" t="s">
        <v>2949</v>
      </c>
    </row>
    <row r="956" spans="1:5" ht="15.75" thickBot="1">
      <c r="A956">
        <v>1046</v>
      </c>
      <c r="B956" s="83" t="s">
        <v>4145</v>
      </c>
      <c r="E956" t="s">
        <v>2949</v>
      </c>
    </row>
    <row r="957" spans="1:5" ht="15.75" thickBot="1">
      <c r="A957">
        <v>1047</v>
      </c>
      <c r="B957" s="83" t="s">
        <v>4146</v>
      </c>
      <c r="E957" t="s">
        <v>2949</v>
      </c>
    </row>
    <row r="958" spans="1:5" ht="15.75" thickBot="1">
      <c r="A958">
        <v>1048</v>
      </c>
      <c r="B958" s="83" t="s">
        <v>4147</v>
      </c>
      <c r="E958" t="s">
        <v>2949</v>
      </c>
    </row>
    <row r="959" spans="1:5" ht="15.75" thickBot="1">
      <c r="A959">
        <v>1049</v>
      </c>
      <c r="B959" s="83" t="s">
        <v>4148</v>
      </c>
      <c r="E959" t="s">
        <v>2949</v>
      </c>
    </row>
    <row r="960" spans="1:5" ht="15.75" thickBot="1">
      <c r="A960">
        <v>1050</v>
      </c>
      <c r="B960" s="83" t="s">
        <v>4149</v>
      </c>
      <c r="E960" t="s">
        <v>2949</v>
      </c>
    </row>
    <row r="961" spans="1:5" ht="15.75" thickBot="1">
      <c r="A961">
        <v>1051</v>
      </c>
      <c r="B961" s="83" t="s">
        <v>4150</v>
      </c>
      <c r="E961" t="s">
        <v>2949</v>
      </c>
    </row>
    <row r="962" spans="1:5" ht="15.75" thickBot="1">
      <c r="A962">
        <v>1052</v>
      </c>
      <c r="B962" s="83" t="s">
        <v>4151</v>
      </c>
      <c r="E962" t="s">
        <v>2949</v>
      </c>
    </row>
    <row r="963" spans="1:5" ht="15.75" thickBot="1">
      <c r="A963">
        <v>1053</v>
      </c>
      <c r="B963" s="83" t="s">
        <v>4152</v>
      </c>
      <c r="C963">
        <v>5903004076</v>
      </c>
      <c r="E963" t="s">
        <v>2949</v>
      </c>
    </row>
    <row r="964" spans="1:5" ht="15.75" thickBot="1">
      <c r="A964">
        <v>1054</v>
      </c>
      <c r="B964" s="83" t="s">
        <v>4153</v>
      </c>
      <c r="C964">
        <v>5902290473</v>
      </c>
      <c r="E964" t="s">
        <v>2949</v>
      </c>
    </row>
    <row r="965" spans="1:5" ht="15.75" thickBot="1">
      <c r="A965">
        <v>1055</v>
      </c>
      <c r="B965" s="83" t="s">
        <v>4154</v>
      </c>
      <c r="E965" t="s">
        <v>2949</v>
      </c>
    </row>
    <row r="966" spans="1:5" ht="15.75" thickBot="1">
      <c r="A966">
        <v>1056</v>
      </c>
      <c r="B966" s="83" t="s">
        <v>4155</v>
      </c>
      <c r="E966" t="s">
        <v>2949</v>
      </c>
    </row>
    <row r="967" spans="1:5" ht="15.75" thickBot="1">
      <c r="A967">
        <v>1057</v>
      </c>
      <c r="B967" s="83" t="s">
        <v>4156</v>
      </c>
      <c r="E967" t="s">
        <v>2949</v>
      </c>
    </row>
    <row r="968" spans="1:5" ht="15.75" thickBot="1">
      <c r="A968">
        <v>1058</v>
      </c>
      <c r="B968" s="83" t="s">
        <v>4157</v>
      </c>
      <c r="E968" t="s">
        <v>2949</v>
      </c>
    </row>
    <row r="969" spans="1:5" ht="15.75" thickBot="1">
      <c r="A969">
        <v>1059</v>
      </c>
      <c r="B969" s="83" t="s">
        <v>4158</v>
      </c>
      <c r="E969" t="s">
        <v>2949</v>
      </c>
    </row>
    <row r="970" spans="1:5" ht="15.75" thickBot="1">
      <c r="A970">
        <v>1060</v>
      </c>
      <c r="B970" s="83" t="s">
        <v>4159</v>
      </c>
      <c r="E970" t="s">
        <v>2949</v>
      </c>
    </row>
    <row r="971" spans="1:5" ht="15.75" thickBot="1">
      <c r="A971">
        <v>1061</v>
      </c>
      <c r="B971" s="83" t="s">
        <v>4160</v>
      </c>
      <c r="E971" t="s">
        <v>2949</v>
      </c>
    </row>
    <row r="972" spans="1:5" ht="15.75" thickBot="1">
      <c r="A972">
        <v>1062</v>
      </c>
      <c r="B972" s="83" t="s">
        <v>4161</v>
      </c>
      <c r="E972" t="s">
        <v>2949</v>
      </c>
    </row>
    <row r="973" spans="1:5" ht="15.75" thickBot="1">
      <c r="A973">
        <v>1063</v>
      </c>
      <c r="B973" s="83" t="s">
        <v>4162</v>
      </c>
      <c r="E973" t="s">
        <v>2949</v>
      </c>
    </row>
    <row r="974" spans="1:5" ht="15.75" thickBot="1">
      <c r="A974">
        <v>1064</v>
      </c>
      <c r="B974" s="83" t="s">
        <v>4163</v>
      </c>
      <c r="E974" t="s">
        <v>2949</v>
      </c>
    </row>
    <row r="975" spans="1:5" ht="15.75" thickBot="1">
      <c r="A975">
        <v>1065</v>
      </c>
      <c r="B975" s="83" t="s">
        <v>4164</v>
      </c>
      <c r="E975" t="s">
        <v>2949</v>
      </c>
    </row>
    <row r="976" spans="1:5" ht="15.75" thickBot="1">
      <c r="A976">
        <v>1066</v>
      </c>
      <c r="B976" s="83" t="s">
        <v>4165</v>
      </c>
      <c r="E976" t="s">
        <v>2949</v>
      </c>
    </row>
    <row r="977" spans="1:5" ht="15.75" thickBot="1">
      <c r="A977">
        <v>1067</v>
      </c>
      <c r="B977" s="83" t="s">
        <v>4166</v>
      </c>
      <c r="E977" t="s">
        <v>2949</v>
      </c>
    </row>
    <row r="978" spans="1:5" ht="15.75" thickBot="1">
      <c r="A978">
        <v>1068</v>
      </c>
      <c r="B978" s="83" t="s">
        <v>4167</v>
      </c>
      <c r="E978" t="s">
        <v>2949</v>
      </c>
    </row>
    <row r="979" spans="1:5" ht="15.75" thickBot="1">
      <c r="A979">
        <v>1069</v>
      </c>
      <c r="B979" s="83" t="s">
        <v>4168</v>
      </c>
      <c r="C979">
        <v>5906152883</v>
      </c>
      <c r="E979" t="s">
        <v>4169</v>
      </c>
    </row>
    <row r="980" spans="1:5" ht="15.75" thickBot="1">
      <c r="A980">
        <v>1070</v>
      </c>
      <c r="B980" s="83" t="s">
        <v>4170</v>
      </c>
      <c r="E980" t="s">
        <v>2949</v>
      </c>
    </row>
    <row r="981" spans="1:5" ht="15.75" thickBot="1">
      <c r="A981">
        <v>1071</v>
      </c>
      <c r="B981" s="83" t="s">
        <v>4171</v>
      </c>
      <c r="E981" t="s">
        <v>2949</v>
      </c>
    </row>
    <row r="982" spans="1:5" ht="15.75" thickBot="1">
      <c r="A982">
        <v>1072</v>
      </c>
      <c r="B982" s="83" t="s">
        <v>4172</v>
      </c>
      <c r="E982" t="s">
        <v>4173</v>
      </c>
    </row>
    <row r="983" spans="1:5" ht="15.75" thickBot="1">
      <c r="A983">
        <v>1073</v>
      </c>
      <c r="B983" s="83" t="s">
        <v>4174</v>
      </c>
      <c r="C983">
        <v>5904383130</v>
      </c>
      <c r="E983" t="s">
        <v>4175</v>
      </c>
    </row>
    <row r="984" spans="1:5" ht="15.75" thickBot="1">
      <c r="A984">
        <v>1074</v>
      </c>
      <c r="B984" s="83" t="s">
        <v>4176</v>
      </c>
      <c r="C984">
        <v>5908078603</v>
      </c>
      <c r="E984" t="s">
        <v>2949</v>
      </c>
    </row>
    <row r="985" spans="1:5" ht="15.75" thickBot="1">
      <c r="A985">
        <v>1075</v>
      </c>
      <c r="B985" s="83" t="s">
        <v>4177</v>
      </c>
      <c r="C985">
        <v>5903006066</v>
      </c>
      <c r="E985" t="s">
        <v>2949</v>
      </c>
    </row>
    <row r="986" spans="1:5" ht="15.75" thickBot="1">
      <c r="A986">
        <v>1076</v>
      </c>
      <c r="B986" s="83" t="s">
        <v>4178</v>
      </c>
      <c r="E986" t="s">
        <v>2949</v>
      </c>
    </row>
    <row r="987" spans="1:5" ht="15.75" thickBot="1">
      <c r="A987">
        <v>1077</v>
      </c>
      <c r="B987" s="83" t="s">
        <v>4179</v>
      </c>
      <c r="C987">
        <v>5904383130</v>
      </c>
      <c r="E987" t="s">
        <v>2949</v>
      </c>
    </row>
    <row r="988" spans="1:5" ht="15.75" thickBot="1">
      <c r="A988">
        <v>1078</v>
      </c>
      <c r="B988" s="83" t="s">
        <v>4180</v>
      </c>
      <c r="E988" t="s">
        <v>2949</v>
      </c>
    </row>
    <row r="989" spans="1:5" ht="15.75" thickBot="1">
      <c r="A989">
        <v>1079</v>
      </c>
      <c r="B989" s="83" t="s">
        <v>4181</v>
      </c>
      <c r="E989" t="s">
        <v>2949</v>
      </c>
    </row>
    <row r="990" spans="1:5" ht="15.75" thickBot="1">
      <c r="A990">
        <v>1080</v>
      </c>
      <c r="B990" s="83" t="s">
        <v>4182</v>
      </c>
      <c r="E990" t="s">
        <v>2949</v>
      </c>
    </row>
    <row r="991" spans="1:5" ht="15.75" thickBot="1">
      <c r="A991">
        <v>1081</v>
      </c>
      <c r="B991" s="83" t="s">
        <v>4183</v>
      </c>
      <c r="E991" t="s">
        <v>2949</v>
      </c>
    </row>
    <row r="992" spans="1:5" ht="15.75" thickBot="1">
      <c r="A992">
        <v>1082</v>
      </c>
      <c r="B992" s="83" t="s">
        <v>4184</v>
      </c>
      <c r="C992">
        <v>5906149305</v>
      </c>
      <c r="E992" t="s">
        <v>2949</v>
      </c>
    </row>
    <row r="993" spans="1:5" ht="15.75" thickBot="1">
      <c r="A993">
        <v>1083</v>
      </c>
      <c r="B993" s="83" t="s">
        <v>4185</v>
      </c>
      <c r="C993">
        <v>5949500038</v>
      </c>
      <c r="E993" t="s">
        <v>2949</v>
      </c>
    </row>
    <row r="994" spans="1:5" ht="15.75" thickBot="1">
      <c r="A994">
        <v>1084</v>
      </c>
      <c r="B994" s="83" t="s">
        <v>4186</v>
      </c>
      <c r="C994">
        <v>5902047158</v>
      </c>
      <c r="E994" t="s">
        <v>2949</v>
      </c>
    </row>
    <row r="995" spans="1:5" ht="15.75" thickBot="1">
      <c r="A995">
        <v>1085</v>
      </c>
      <c r="B995" s="83" t="s">
        <v>4187</v>
      </c>
      <c r="C995">
        <v>5903004076</v>
      </c>
      <c r="E995" t="s">
        <v>2949</v>
      </c>
    </row>
    <row r="996" spans="1:5" ht="15.75" thickBot="1">
      <c r="A996">
        <v>1086</v>
      </c>
      <c r="B996" s="83" t="s">
        <v>4188</v>
      </c>
      <c r="C996">
        <v>5902017121</v>
      </c>
      <c r="E996" t="s">
        <v>2949</v>
      </c>
    </row>
    <row r="997" spans="1:5" ht="15.75" thickBot="1">
      <c r="A997">
        <v>1087</v>
      </c>
      <c r="B997" s="83" t="s">
        <v>4189</v>
      </c>
      <c r="C997">
        <v>5905061577</v>
      </c>
      <c r="E997" t="s">
        <v>2949</v>
      </c>
    </row>
    <row r="998" spans="1:5" ht="15.75" thickBot="1">
      <c r="A998">
        <v>1088</v>
      </c>
      <c r="B998" s="83" t="s">
        <v>4190</v>
      </c>
      <c r="C998">
        <v>5902017121</v>
      </c>
      <c r="E998" t="s">
        <v>2949</v>
      </c>
    </row>
    <row r="999" spans="1:5" ht="15.75" thickBot="1">
      <c r="A999">
        <v>1089</v>
      </c>
      <c r="B999" s="83" t="s">
        <v>4191</v>
      </c>
      <c r="C999">
        <v>5902291290</v>
      </c>
      <c r="E999" t="s">
        <v>2949</v>
      </c>
    </row>
    <row r="1000" spans="1:5" ht="15.75" thickBot="1">
      <c r="A1000">
        <v>1090</v>
      </c>
      <c r="B1000" s="83" t="s">
        <v>4192</v>
      </c>
      <c r="C1000">
        <v>5902041276</v>
      </c>
      <c r="E1000" t="s">
        <v>2949</v>
      </c>
    </row>
    <row r="1001" spans="1:5" ht="15.75" thickBot="1">
      <c r="A1001">
        <v>1091</v>
      </c>
      <c r="B1001" s="83" t="s">
        <v>4193</v>
      </c>
      <c r="C1001">
        <v>5904101428</v>
      </c>
      <c r="E1001" t="s">
        <v>2949</v>
      </c>
    </row>
    <row r="1002" spans="1:5" ht="15.75" thickBot="1">
      <c r="A1002">
        <v>1092</v>
      </c>
      <c r="B1002" s="83" t="s">
        <v>4194</v>
      </c>
      <c r="C1002">
        <v>5948058427</v>
      </c>
      <c r="E1002" t="s">
        <v>2949</v>
      </c>
    </row>
    <row r="1003" spans="1:5">
      <c r="A1003" s="59">
        <v>1093</v>
      </c>
      <c r="B1003" s="84" t="s">
        <v>4195</v>
      </c>
      <c r="C1003" s="59">
        <v>5903072767</v>
      </c>
      <c r="D1003" s="85">
        <v>11369</v>
      </c>
      <c r="E1003" t="s">
        <v>4196</v>
      </c>
    </row>
    <row r="1004" spans="1:5">
      <c r="A1004" s="59">
        <v>1094</v>
      </c>
      <c r="B1004" s="84" t="s">
        <v>2982</v>
      </c>
      <c r="C1004" s="59">
        <v>5904356296</v>
      </c>
      <c r="D1004" s="85">
        <v>10212</v>
      </c>
      <c r="E1004" t="s">
        <v>2949</v>
      </c>
    </row>
    <row r="1005" spans="1:5">
      <c r="A1005" s="59">
        <v>1095</v>
      </c>
      <c r="B1005" s="84" t="s">
        <v>4197</v>
      </c>
      <c r="C1005">
        <v>5908078603</v>
      </c>
      <c r="D1005" s="85">
        <v>8716</v>
      </c>
      <c r="E1005" t="s">
        <v>4198</v>
      </c>
    </row>
    <row r="1006" spans="1:5">
      <c r="A1006" s="59">
        <v>1096</v>
      </c>
      <c r="B1006" s="84" t="s">
        <v>4199</v>
      </c>
      <c r="C1006">
        <v>5906147330</v>
      </c>
      <c r="D1006" s="85">
        <v>7103</v>
      </c>
      <c r="E1006" t="s">
        <v>4200</v>
      </c>
    </row>
    <row r="1007" spans="1:5">
      <c r="A1007" s="59">
        <v>1097</v>
      </c>
      <c r="B1007" s="84" t="s">
        <v>4201</v>
      </c>
      <c r="C1007">
        <v>5906145710</v>
      </c>
      <c r="D1007" s="85">
        <v>6883</v>
      </c>
      <c r="E1007" t="s">
        <v>4202</v>
      </c>
    </row>
    <row r="1008" spans="1:5">
      <c r="A1008" s="59">
        <v>1098</v>
      </c>
      <c r="B1008" s="84" t="s">
        <v>3264</v>
      </c>
      <c r="C1008" s="59">
        <v>5907042643</v>
      </c>
      <c r="D1008" s="85">
        <v>5488</v>
      </c>
      <c r="E1008" t="s">
        <v>3265</v>
      </c>
    </row>
    <row r="1009" spans="1:5">
      <c r="A1009" s="59">
        <v>1099</v>
      </c>
      <c r="B1009" s="84" t="s">
        <v>3228</v>
      </c>
      <c r="C1009" s="59">
        <v>5905023290</v>
      </c>
      <c r="D1009" s="85">
        <v>5009</v>
      </c>
      <c r="E1009" t="s">
        <v>3229</v>
      </c>
    </row>
    <row r="1010" spans="1:5">
      <c r="A1010" s="59">
        <v>1100</v>
      </c>
      <c r="B1010" s="84" t="s">
        <v>4203</v>
      </c>
      <c r="C1010">
        <v>5902017234</v>
      </c>
      <c r="D1010" s="85">
        <v>5008</v>
      </c>
      <c r="E1010" t="s">
        <v>3692</v>
      </c>
    </row>
    <row r="1011" spans="1:5">
      <c r="A1011" s="59">
        <v>1101</v>
      </c>
      <c r="B1011" s="84" t="s">
        <v>4204</v>
      </c>
      <c r="C1011">
        <v>5903130313</v>
      </c>
      <c r="D1011" s="85">
        <v>4948</v>
      </c>
      <c r="E1011" t="s">
        <v>4205</v>
      </c>
    </row>
    <row r="1012" spans="1:5">
      <c r="A1012" s="59">
        <v>1102</v>
      </c>
      <c r="B1012" s="84" t="s">
        <v>3102</v>
      </c>
      <c r="C1012" s="59">
        <v>5905253670</v>
      </c>
      <c r="D1012" s="85">
        <v>4649</v>
      </c>
      <c r="E1012" t="s">
        <v>3103</v>
      </c>
    </row>
    <row r="1013" spans="1:5">
      <c r="A1013" s="59">
        <v>1103</v>
      </c>
      <c r="B1013" s="84" t="s">
        <v>4206</v>
      </c>
      <c r="C1013" s="59">
        <v>5904310365</v>
      </c>
      <c r="D1013" s="85">
        <v>4317</v>
      </c>
      <c r="E1013" t="s">
        <v>4207</v>
      </c>
    </row>
    <row r="1014" spans="1:5">
      <c r="A1014" s="59">
        <v>1104</v>
      </c>
      <c r="B1014" s="84" t="s">
        <v>3114</v>
      </c>
      <c r="C1014" s="59">
        <v>5908037727</v>
      </c>
      <c r="D1014" s="85">
        <v>3302</v>
      </c>
      <c r="E1014" t="s">
        <v>3115</v>
      </c>
    </row>
    <row r="1015" spans="1:5">
      <c r="A1015" s="59">
        <v>1105</v>
      </c>
      <c r="B1015" s="84" t="s">
        <v>4208</v>
      </c>
      <c r="C1015" s="86">
        <v>5907034272</v>
      </c>
      <c r="D1015" s="85">
        <v>3103</v>
      </c>
      <c r="E1015" t="s">
        <v>4209</v>
      </c>
    </row>
    <row r="1016" spans="1:5">
      <c r="A1016" s="59">
        <v>1106</v>
      </c>
      <c r="B1016" s="84" t="s">
        <v>4210</v>
      </c>
      <c r="C1016">
        <v>5902293805</v>
      </c>
      <c r="D1016" s="85">
        <v>2112</v>
      </c>
      <c r="E1016" t="s">
        <v>4211</v>
      </c>
    </row>
    <row r="1017" spans="1:5">
      <c r="A1017" s="59">
        <v>1107</v>
      </c>
      <c r="B1017" s="84" t="s">
        <v>4212</v>
      </c>
      <c r="C1017" s="1">
        <v>5906064411</v>
      </c>
      <c r="D1017" s="85">
        <v>2048</v>
      </c>
      <c r="E1017" t="s">
        <v>2949</v>
      </c>
    </row>
    <row r="1018" spans="1:5">
      <c r="A1018" s="59">
        <v>1108</v>
      </c>
      <c r="B1018" s="84" t="s">
        <v>4213</v>
      </c>
      <c r="C1018" s="59">
        <v>5902293805</v>
      </c>
      <c r="D1018" s="85">
        <v>1961</v>
      </c>
      <c r="E1018" t="s">
        <v>4214</v>
      </c>
    </row>
    <row r="1019" spans="1:5">
      <c r="A1019" s="59">
        <v>1109</v>
      </c>
      <c r="B1019" s="84" t="s">
        <v>4215</v>
      </c>
      <c r="C1019">
        <v>5902017114</v>
      </c>
      <c r="D1019" s="85">
        <v>1722</v>
      </c>
      <c r="E1019" t="s">
        <v>4104</v>
      </c>
    </row>
    <row r="1020" spans="1:5">
      <c r="A1020" s="59">
        <v>1110</v>
      </c>
      <c r="B1020" s="84" t="s">
        <v>4216</v>
      </c>
      <c r="C1020" s="59">
        <v>5906098442</v>
      </c>
      <c r="D1020" s="85">
        <v>1505</v>
      </c>
      <c r="E1020" t="s">
        <v>3436</v>
      </c>
    </row>
    <row r="1021" spans="1:5">
      <c r="A1021" s="59">
        <v>1111</v>
      </c>
      <c r="B1021" s="84" t="s">
        <v>4217</v>
      </c>
      <c r="C1021" s="59">
        <v>5905059183</v>
      </c>
      <c r="D1021" s="85">
        <v>1064</v>
      </c>
      <c r="E1021" t="s">
        <v>4218</v>
      </c>
    </row>
    <row r="1022" spans="1:5">
      <c r="A1022" s="59">
        <v>1112</v>
      </c>
      <c r="B1022" s="84" t="s">
        <v>3307</v>
      </c>
      <c r="C1022" s="59">
        <v>5902290473</v>
      </c>
      <c r="D1022" s="85">
        <v>1054</v>
      </c>
      <c r="E1022" t="s">
        <v>3308</v>
      </c>
    </row>
    <row r="1023" spans="1:5">
      <c r="A1023" s="59">
        <v>1113</v>
      </c>
      <c r="B1023" s="84" t="s">
        <v>4219</v>
      </c>
      <c r="C1023" s="59">
        <v>5904383130</v>
      </c>
      <c r="D1023" s="85">
        <v>943</v>
      </c>
      <c r="E1023" t="s">
        <v>3684</v>
      </c>
    </row>
    <row r="1024" spans="1:5">
      <c r="A1024" s="59">
        <v>1114</v>
      </c>
      <c r="B1024" s="84" t="s">
        <v>4220</v>
      </c>
      <c r="C1024" s="59">
        <v>5904101322</v>
      </c>
      <c r="D1024" s="85">
        <v>834</v>
      </c>
      <c r="E1024" t="s">
        <v>4221</v>
      </c>
    </row>
    <row r="1025" spans="1:5">
      <c r="A1025" s="59">
        <v>1115</v>
      </c>
      <c r="B1025" s="84" t="s">
        <v>4222</v>
      </c>
      <c r="C1025" s="59">
        <v>5904383130</v>
      </c>
      <c r="D1025" s="85">
        <v>807</v>
      </c>
      <c r="E1025" t="s">
        <v>4102</v>
      </c>
    </row>
    <row r="1026" spans="1:5">
      <c r="A1026" s="59">
        <v>1116</v>
      </c>
      <c r="B1026" s="84" t="s">
        <v>4223</v>
      </c>
      <c r="C1026" s="59">
        <v>5903004076</v>
      </c>
      <c r="D1026" s="85">
        <v>680</v>
      </c>
      <c r="E1026" t="s">
        <v>4224</v>
      </c>
    </row>
    <row r="1027" spans="1:5">
      <c r="A1027" s="59">
        <v>1117</v>
      </c>
      <c r="B1027" s="84" t="s">
        <v>4225</v>
      </c>
      <c r="C1027">
        <v>5903017780</v>
      </c>
      <c r="D1027" s="85">
        <v>602</v>
      </c>
      <c r="E1027" t="s">
        <v>4110</v>
      </c>
    </row>
    <row r="1028" spans="1:5">
      <c r="A1028" s="59">
        <v>1118</v>
      </c>
      <c r="B1028" s="84" t="s">
        <v>4226</v>
      </c>
      <c r="C1028" s="59">
        <v>5906152883</v>
      </c>
      <c r="D1028" s="85">
        <v>601</v>
      </c>
      <c r="E1028" t="s">
        <v>4227</v>
      </c>
    </row>
    <row r="1029" spans="1:5">
      <c r="A1029" s="59">
        <v>1119</v>
      </c>
      <c r="B1029" s="84" t="s">
        <v>4228</v>
      </c>
      <c r="C1029">
        <v>5903006066</v>
      </c>
      <c r="D1029" s="85">
        <v>571</v>
      </c>
      <c r="E1029" t="s">
        <v>4229</v>
      </c>
    </row>
    <row r="1030" spans="1:5">
      <c r="A1030" s="59">
        <v>1120</v>
      </c>
      <c r="B1030" s="84" t="s">
        <v>4230</v>
      </c>
      <c r="C1030" s="59">
        <v>5905061577</v>
      </c>
      <c r="D1030" s="85">
        <v>530</v>
      </c>
      <c r="E1030" t="s">
        <v>4231</v>
      </c>
    </row>
    <row r="1031" spans="1:5">
      <c r="A1031" s="59">
        <v>1121</v>
      </c>
      <c r="B1031" s="84" t="s">
        <v>4232</v>
      </c>
      <c r="C1031" s="86">
        <v>5904262062</v>
      </c>
      <c r="D1031" s="85">
        <v>460</v>
      </c>
      <c r="E1031" t="s">
        <v>4233</v>
      </c>
    </row>
    <row r="1032" spans="1:5">
      <c r="A1032" s="59">
        <v>1122</v>
      </c>
      <c r="B1032" s="84" t="s">
        <v>4234</v>
      </c>
      <c r="C1032" s="59">
        <v>5902290473</v>
      </c>
      <c r="D1032" s="85">
        <v>428</v>
      </c>
      <c r="E1032" t="s">
        <v>4235</v>
      </c>
    </row>
    <row r="1033" spans="1:5">
      <c r="A1033" s="59">
        <v>1123</v>
      </c>
      <c r="B1033" s="84" t="s">
        <v>3383</v>
      </c>
      <c r="C1033" s="59">
        <v>5907045965</v>
      </c>
      <c r="D1033" s="85">
        <v>315</v>
      </c>
      <c r="E1033" t="s">
        <v>3384</v>
      </c>
    </row>
    <row r="1034" spans="1:5">
      <c r="A1034" s="59">
        <v>1124</v>
      </c>
      <c r="B1034" s="84" t="s">
        <v>3520</v>
      </c>
      <c r="C1034" s="59">
        <v>5906149305</v>
      </c>
      <c r="D1034" s="85">
        <v>296</v>
      </c>
      <c r="E1034" t="s">
        <v>3521</v>
      </c>
    </row>
    <row r="1035" spans="1:5">
      <c r="A1035" s="59">
        <v>1125</v>
      </c>
      <c r="B1035" s="84" t="s">
        <v>4236</v>
      </c>
      <c r="C1035" s="86">
        <v>5906098058</v>
      </c>
      <c r="D1035" s="85">
        <v>275</v>
      </c>
      <c r="E1035" t="s">
        <v>4237</v>
      </c>
    </row>
    <row r="1036" spans="1:5">
      <c r="A1036" s="59">
        <v>1126</v>
      </c>
      <c r="B1036" s="84" t="s">
        <v>4238</v>
      </c>
      <c r="C1036" s="87">
        <v>5906098058</v>
      </c>
      <c r="D1036" s="85">
        <v>187</v>
      </c>
      <c r="E1036" t="s">
        <v>4239</v>
      </c>
    </row>
    <row r="1037" spans="1:5">
      <c r="A1037" s="59">
        <v>1127</v>
      </c>
      <c r="B1037" s="84" t="s">
        <v>4240</v>
      </c>
      <c r="C1037" s="86">
        <v>5903089400</v>
      </c>
      <c r="D1037" s="85">
        <v>167</v>
      </c>
      <c r="E1037" t="s">
        <v>4241</v>
      </c>
    </row>
    <row r="1038" spans="1:5">
      <c r="A1038" s="59">
        <v>1128</v>
      </c>
      <c r="B1038" s="84" t="s">
        <v>4242</v>
      </c>
      <c r="C1038" s="59">
        <v>5948058427</v>
      </c>
      <c r="D1038" s="85">
        <v>141</v>
      </c>
      <c r="E1038" t="s">
        <v>4243</v>
      </c>
    </row>
    <row r="1039" spans="1:5">
      <c r="A1039" s="59">
        <v>1129</v>
      </c>
      <c r="B1039" s="84" t="s">
        <v>4244</v>
      </c>
      <c r="C1039" s="86">
        <v>5902292287</v>
      </c>
      <c r="D1039" s="85">
        <v>106</v>
      </c>
      <c r="E1039" t="s">
        <v>4245</v>
      </c>
    </row>
    <row r="1040" spans="1:5">
      <c r="A1040" s="59">
        <v>1130</v>
      </c>
      <c r="B1040" s="84" t="s">
        <v>4246</v>
      </c>
      <c r="C1040" s="86">
        <v>5905061070</v>
      </c>
      <c r="D1040" s="85">
        <v>95</v>
      </c>
      <c r="E1040" t="s">
        <v>4247</v>
      </c>
    </row>
    <row r="1041" spans="1:5">
      <c r="A1041" s="59">
        <v>1131</v>
      </c>
      <c r="B1041" s="84" t="s">
        <v>4248</v>
      </c>
      <c r="C1041" s="86">
        <v>5902290120</v>
      </c>
      <c r="D1041" s="85">
        <v>83</v>
      </c>
      <c r="E1041" t="s">
        <v>4249</v>
      </c>
    </row>
    <row r="1042" spans="1:5">
      <c r="A1042" s="59">
        <v>1132</v>
      </c>
      <c r="B1042" s="84" t="s">
        <v>4250</v>
      </c>
      <c r="C1042" s="86">
        <v>5902038996</v>
      </c>
      <c r="D1042" s="85">
        <v>73</v>
      </c>
      <c r="E1042" t="s">
        <v>4251</v>
      </c>
    </row>
    <row r="1043" spans="1:5">
      <c r="A1043" s="59">
        <v>1133</v>
      </c>
      <c r="B1043" s="84" t="s">
        <v>4252</v>
      </c>
      <c r="C1043" s="59">
        <v>5904356296</v>
      </c>
      <c r="D1043" s="85">
        <v>72</v>
      </c>
      <c r="E1043" t="s">
        <v>3686</v>
      </c>
    </row>
    <row r="1044" spans="1:5">
      <c r="A1044" s="59">
        <v>1134</v>
      </c>
      <c r="B1044" s="84" t="s">
        <v>4253</v>
      </c>
      <c r="C1044" s="86">
        <v>5916032419</v>
      </c>
      <c r="D1044" s="85">
        <v>62</v>
      </c>
      <c r="E1044" t="s">
        <v>4254</v>
      </c>
    </row>
    <row r="1045" spans="1:5">
      <c r="A1045" s="59">
        <v>1135</v>
      </c>
      <c r="B1045" s="84" t="s">
        <v>4255</v>
      </c>
      <c r="C1045" s="86">
        <v>5902293788</v>
      </c>
      <c r="D1045" s="85">
        <v>48</v>
      </c>
      <c r="E1045" t="s">
        <v>4256</v>
      </c>
    </row>
    <row r="1046" spans="1:5">
      <c r="A1046" s="59">
        <v>1136</v>
      </c>
      <c r="B1046" s="84" t="s">
        <v>4257</v>
      </c>
      <c r="C1046" s="59">
        <v>5905059458</v>
      </c>
      <c r="D1046" s="85">
        <v>41</v>
      </c>
      <c r="E1046" t="s">
        <v>4059</v>
      </c>
    </row>
    <row r="1047" spans="1:5">
      <c r="A1047" s="59">
        <v>1137</v>
      </c>
      <c r="B1047" s="84" t="s">
        <v>2986</v>
      </c>
      <c r="C1047" s="59">
        <v>5948058427</v>
      </c>
      <c r="D1047" s="85">
        <v>38</v>
      </c>
      <c r="E1047" t="s">
        <v>2987</v>
      </c>
    </row>
    <row r="1048" spans="1:5">
      <c r="A1048" s="59">
        <v>1138</v>
      </c>
      <c r="B1048" s="84" t="s">
        <v>3627</v>
      </c>
      <c r="C1048" s="59">
        <v>5906152883</v>
      </c>
      <c r="D1048" s="85">
        <v>36</v>
      </c>
      <c r="E1048" t="s">
        <v>2949</v>
      </c>
    </row>
    <row r="1049" spans="1:5">
      <c r="A1049" s="59">
        <v>1139</v>
      </c>
      <c r="B1049" s="84" t="s">
        <v>4258</v>
      </c>
      <c r="C1049" s="59">
        <v>5904383130</v>
      </c>
      <c r="D1049" s="85">
        <v>35</v>
      </c>
      <c r="E1049" t="s">
        <v>3684</v>
      </c>
    </row>
    <row r="1050" spans="1:5">
      <c r="A1050" s="59">
        <v>1140</v>
      </c>
      <c r="B1050" s="84" t="s">
        <v>4259</v>
      </c>
      <c r="C1050" s="59">
        <v>5906096170</v>
      </c>
      <c r="D1050" s="85">
        <v>33</v>
      </c>
      <c r="E1050" t="s">
        <v>4260</v>
      </c>
    </row>
    <row r="1051" spans="1:5">
      <c r="A1051" s="59">
        <v>1141</v>
      </c>
      <c r="B1051" s="84" t="s">
        <v>4261</v>
      </c>
      <c r="C1051" s="59">
        <v>6661014540</v>
      </c>
      <c r="D1051" s="85">
        <v>32</v>
      </c>
      <c r="E1051" t="s">
        <v>4262</v>
      </c>
    </row>
    <row r="1052" spans="1:5">
      <c r="A1052" s="59">
        <v>1142</v>
      </c>
      <c r="B1052" s="84" t="s">
        <v>4263</v>
      </c>
      <c r="C1052" s="86">
        <v>5905003350</v>
      </c>
      <c r="D1052" s="85">
        <v>30</v>
      </c>
      <c r="E1052" t="s">
        <v>4050</v>
      </c>
    </row>
    <row r="1053" spans="1:5">
      <c r="A1053" s="59">
        <v>1143</v>
      </c>
      <c r="B1053" s="84" t="s">
        <v>4264</v>
      </c>
      <c r="C1053" s="59">
        <v>5905059183</v>
      </c>
      <c r="D1053" s="85">
        <v>28</v>
      </c>
      <c r="E1053" t="s">
        <v>4265</v>
      </c>
    </row>
    <row r="1054" spans="1:5">
      <c r="A1054" s="59">
        <v>1144</v>
      </c>
      <c r="B1054" s="84" t="s">
        <v>4266</v>
      </c>
      <c r="C1054" s="59">
        <v>5904356296</v>
      </c>
      <c r="D1054" s="85">
        <v>26</v>
      </c>
      <c r="E1054" t="s">
        <v>4267</v>
      </c>
    </row>
    <row r="1055" spans="1:5">
      <c r="A1055" s="59">
        <v>1145</v>
      </c>
      <c r="B1055" s="84" t="s">
        <v>4268</v>
      </c>
      <c r="C1055" s="87">
        <v>5906096170</v>
      </c>
      <c r="D1055" s="85">
        <v>26</v>
      </c>
      <c r="E1055" t="s">
        <v>4269</v>
      </c>
    </row>
    <row r="1056" spans="1:5">
      <c r="A1056" s="59">
        <v>1146</v>
      </c>
      <c r="B1056" s="84" t="s">
        <v>4270</v>
      </c>
      <c r="C1056" s="59">
        <v>5902050440</v>
      </c>
      <c r="D1056" s="85">
        <v>20</v>
      </c>
      <c r="E1056" t="s">
        <v>4108</v>
      </c>
    </row>
    <row r="1057" spans="1:5">
      <c r="A1057" s="59">
        <v>1147</v>
      </c>
      <c r="B1057" s="84" t="s">
        <v>4271</v>
      </c>
      <c r="C1057" s="59">
        <v>5904356296</v>
      </c>
      <c r="D1057" s="85">
        <v>19</v>
      </c>
      <c r="E1057" t="s">
        <v>4272</v>
      </c>
    </row>
    <row r="1058" spans="1:5">
      <c r="A1058" s="59">
        <v>1148</v>
      </c>
      <c r="B1058" s="84" t="s">
        <v>4273</v>
      </c>
      <c r="C1058" s="59">
        <v>5906098442</v>
      </c>
      <c r="D1058" s="85">
        <v>16</v>
      </c>
      <c r="E1058" t="s">
        <v>4052</v>
      </c>
    </row>
    <row r="1059" spans="1:5">
      <c r="A1059" s="59">
        <v>1149</v>
      </c>
      <c r="B1059" s="84" t="s">
        <v>4274</v>
      </c>
      <c r="C1059" s="59">
        <v>5907042643</v>
      </c>
      <c r="D1059" s="85">
        <v>14</v>
      </c>
      <c r="E1059" t="s">
        <v>3704</v>
      </c>
    </row>
    <row r="1060" spans="1:5">
      <c r="A1060" s="59">
        <v>1150</v>
      </c>
      <c r="B1060" s="84" t="s">
        <v>2993</v>
      </c>
      <c r="C1060" s="59">
        <v>5906145710</v>
      </c>
      <c r="D1060" s="85">
        <v>13</v>
      </c>
      <c r="E1060" t="s">
        <v>2949</v>
      </c>
    </row>
    <row r="1061" spans="1:5">
      <c r="A1061" s="59">
        <v>1151</v>
      </c>
      <c r="B1061" s="84" t="s">
        <v>4275</v>
      </c>
      <c r="C1061" s="86">
        <v>5903003643</v>
      </c>
      <c r="D1061" s="85">
        <v>12</v>
      </c>
      <c r="E1061" t="s">
        <v>4276</v>
      </c>
    </row>
    <row r="1062" spans="1:5">
      <c r="A1062" s="59">
        <v>1152</v>
      </c>
      <c r="B1062" s="84" t="s">
        <v>4277</v>
      </c>
      <c r="C1062" s="86">
        <v>5904130041</v>
      </c>
      <c r="D1062" s="85">
        <v>12</v>
      </c>
      <c r="E1062" t="s">
        <v>4278</v>
      </c>
    </row>
    <row r="1063" spans="1:5">
      <c r="A1063" s="59">
        <v>1153</v>
      </c>
      <c r="B1063" s="84" t="s">
        <v>4279</v>
      </c>
      <c r="C1063" s="86">
        <v>5903031337</v>
      </c>
      <c r="D1063" s="85">
        <v>9</v>
      </c>
      <c r="E1063" t="s">
        <v>4280</v>
      </c>
    </row>
    <row r="1064" spans="1:5">
      <c r="A1064" s="59">
        <v>1154</v>
      </c>
      <c r="B1064" s="84" t="s">
        <v>4281</v>
      </c>
      <c r="C1064" s="59">
        <v>5902293805</v>
      </c>
      <c r="D1064" s="85">
        <v>8</v>
      </c>
      <c r="E1064" t="s">
        <v>4282</v>
      </c>
    </row>
    <row r="1065" spans="1:5">
      <c r="A1065" s="59">
        <v>1155</v>
      </c>
      <c r="B1065" s="84" t="s">
        <v>4283</v>
      </c>
      <c r="C1065" s="59">
        <v>5902017121</v>
      </c>
      <c r="D1065" s="85">
        <v>8</v>
      </c>
      <c r="E1065" t="s">
        <v>4284</v>
      </c>
    </row>
    <row r="1066" spans="1:5">
      <c r="A1066" s="59">
        <v>1156</v>
      </c>
      <c r="B1066" s="84" t="s">
        <v>4285</v>
      </c>
      <c r="C1066" s="59">
        <v>5902017121</v>
      </c>
      <c r="D1066" s="85">
        <v>8</v>
      </c>
      <c r="E1066" t="s">
        <v>4067</v>
      </c>
    </row>
    <row r="1067" spans="1:5">
      <c r="A1067" s="59">
        <v>1157</v>
      </c>
      <c r="B1067" s="84" t="s">
        <v>4286</v>
      </c>
      <c r="C1067" s="86">
        <v>5903006066</v>
      </c>
      <c r="D1067" s="85">
        <v>6</v>
      </c>
      <c r="E1067" t="s">
        <v>4287</v>
      </c>
    </row>
    <row r="1068" spans="1:5">
      <c r="A1068" s="59">
        <v>1158</v>
      </c>
      <c r="B1068" s="84" t="s">
        <v>4288</v>
      </c>
      <c r="C1068" s="59">
        <v>5902183908</v>
      </c>
      <c r="D1068" s="85">
        <v>6</v>
      </c>
      <c r="E1068" t="s">
        <v>4289</v>
      </c>
    </row>
    <row r="1069" spans="1:5">
      <c r="A1069" s="59">
        <v>1159</v>
      </c>
      <c r="B1069" s="84" t="s">
        <v>4290</v>
      </c>
      <c r="C1069" s="59">
        <v>5907042643</v>
      </c>
      <c r="D1069" s="85">
        <v>6</v>
      </c>
      <c r="E1069" t="s">
        <v>3265</v>
      </c>
    </row>
    <row r="1070" spans="1:5">
      <c r="A1070" s="59">
        <v>1160</v>
      </c>
      <c r="B1070" s="84" t="s">
        <v>4291</v>
      </c>
      <c r="C1070" s="59">
        <v>5906152883</v>
      </c>
      <c r="D1070" s="85">
        <v>5</v>
      </c>
      <c r="E1070" t="s">
        <v>2949</v>
      </c>
    </row>
    <row r="1071" spans="1:5">
      <c r="A1071" s="59">
        <v>1161</v>
      </c>
      <c r="B1071" s="84" t="s">
        <v>4292</v>
      </c>
      <c r="C1071" s="59">
        <v>5906064411</v>
      </c>
      <c r="D1071" s="85">
        <v>4</v>
      </c>
      <c r="E1071" t="s">
        <v>2949</v>
      </c>
    </row>
    <row r="1072" spans="1:5">
      <c r="A1072" s="59">
        <v>1162</v>
      </c>
      <c r="B1072" s="84" t="s">
        <v>4293</v>
      </c>
      <c r="C1072" s="59"/>
      <c r="D1072" s="85">
        <v>4</v>
      </c>
      <c r="E1072" t="s">
        <v>3878</v>
      </c>
    </row>
    <row r="1073" spans="1:5">
      <c r="A1073" s="59">
        <v>1163</v>
      </c>
      <c r="B1073" s="84" t="s">
        <v>4294</v>
      </c>
      <c r="C1073" s="59"/>
      <c r="D1073" s="85">
        <v>4</v>
      </c>
      <c r="E1073" t="s">
        <v>4295</v>
      </c>
    </row>
    <row r="1074" spans="1:5">
      <c r="A1074" s="59">
        <v>1164</v>
      </c>
      <c r="B1074" s="84" t="s">
        <v>4296</v>
      </c>
      <c r="C1074" s="59"/>
      <c r="D1074" s="85">
        <v>4</v>
      </c>
      <c r="E1074" t="s">
        <v>4297</v>
      </c>
    </row>
    <row r="1075" spans="1:5">
      <c r="A1075" s="59">
        <v>1165</v>
      </c>
      <c r="B1075" s="84" t="s">
        <v>4298</v>
      </c>
      <c r="C1075" s="59"/>
      <c r="D1075" s="85">
        <v>4</v>
      </c>
      <c r="E1075" t="s">
        <v>3115</v>
      </c>
    </row>
    <row r="1076" spans="1:5">
      <c r="A1076" s="59">
        <v>1166</v>
      </c>
      <c r="B1076" s="84" t="s">
        <v>4299</v>
      </c>
      <c r="C1076" s="59"/>
      <c r="D1076" s="85">
        <v>4</v>
      </c>
      <c r="E1076" t="s">
        <v>4300</v>
      </c>
    </row>
    <row r="1077" spans="1:5">
      <c r="A1077" s="59">
        <v>1167</v>
      </c>
      <c r="B1077" s="84" t="s">
        <v>4301</v>
      </c>
      <c r="C1077" s="59"/>
      <c r="D1077" s="85">
        <v>3</v>
      </c>
      <c r="E1077" t="s">
        <v>4302</v>
      </c>
    </row>
    <row r="1078" spans="1:5">
      <c r="A1078" s="59">
        <v>1168</v>
      </c>
      <c r="B1078" s="84" t="s">
        <v>4303</v>
      </c>
      <c r="C1078" s="59"/>
      <c r="D1078" s="85">
        <v>3</v>
      </c>
      <c r="E1078" t="s">
        <v>2949</v>
      </c>
    </row>
    <row r="1079" spans="1:5">
      <c r="A1079" s="59">
        <v>1169</v>
      </c>
      <c r="B1079" s="84" t="s">
        <v>4304</v>
      </c>
      <c r="C1079" s="59"/>
      <c r="D1079" s="85">
        <v>3</v>
      </c>
      <c r="E1079" t="s">
        <v>4305</v>
      </c>
    </row>
    <row r="1080" spans="1:5">
      <c r="A1080" s="59">
        <v>1170</v>
      </c>
      <c r="B1080" s="84" t="s">
        <v>4306</v>
      </c>
      <c r="C1080" s="59"/>
      <c r="D1080" s="85">
        <v>3</v>
      </c>
      <c r="E1080" t="s">
        <v>4307</v>
      </c>
    </row>
    <row r="1081" spans="1:5">
      <c r="A1081" s="59">
        <v>1171</v>
      </c>
      <c r="B1081" s="84" t="s">
        <v>4308</v>
      </c>
      <c r="C1081" s="59">
        <v>5948058427</v>
      </c>
      <c r="D1081" s="85">
        <v>2</v>
      </c>
      <c r="E1081" t="s">
        <v>4309</v>
      </c>
    </row>
    <row r="1082" spans="1:5">
      <c r="A1082" s="59">
        <v>1172</v>
      </c>
      <c r="B1082" s="84" t="s">
        <v>4310</v>
      </c>
      <c r="C1082" s="59"/>
      <c r="D1082" s="85">
        <v>2</v>
      </c>
      <c r="E1082" t="s">
        <v>4311</v>
      </c>
    </row>
    <row r="1083" spans="1:5">
      <c r="A1083" s="59">
        <v>1173</v>
      </c>
      <c r="B1083" s="84" t="s">
        <v>4312</v>
      </c>
      <c r="C1083" s="59"/>
      <c r="D1083" s="85">
        <v>2</v>
      </c>
      <c r="E1083" t="s">
        <v>4313</v>
      </c>
    </row>
    <row r="1084" spans="1:5">
      <c r="A1084" s="59">
        <v>1174</v>
      </c>
      <c r="B1084" s="84" t="s">
        <v>4314</v>
      </c>
      <c r="C1084" s="59"/>
      <c r="D1084" s="85">
        <v>2</v>
      </c>
      <c r="E1084" t="s">
        <v>4315</v>
      </c>
    </row>
    <row r="1085" spans="1:5">
      <c r="A1085" s="59">
        <v>1175</v>
      </c>
      <c r="B1085" s="84" t="s">
        <v>4316</v>
      </c>
      <c r="C1085" s="59"/>
      <c r="D1085" s="85">
        <v>2</v>
      </c>
      <c r="E1085" t="s">
        <v>2949</v>
      </c>
    </row>
    <row r="1086" spans="1:5">
      <c r="A1086" s="59">
        <v>1176</v>
      </c>
      <c r="B1086" s="84" t="s">
        <v>4317</v>
      </c>
      <c r="C1086" s="59"/>
      <c r="D1086" s="85">
        <v>2</v>
      </c>
      <c r="E1086" t="s">
        <v>4318</v>
      </c>
    </row>
    <row r="1087" spans="1:5">
      <c r="A1087" s="59">
        <v>1177</v>
      </c>
      <c r="B1087" s="84" t="s">
        <v>4319</v>
      </c>
      <c r="C1087" s="59"/>
      <c r="D1087" s="85">
        <v>2</v>
      </c>
      <c r="E1087" t="s">
        <v>4320</v>
      </c>
    </row>
    <row r="1088" spans="1:5">
      <c r="A1088" s="59">
        <v>1178</v>
      </c>
      <c r="B1088" s="84" t="s">
        <v>4321</v>
      </c>
      <c r="C1088" s="59"/>
      <c r="D1088" s="85">
        <v>2</v>
      </c>
      <c r="E1088" t="s">
        <v>2949</v>
      </c>
    </row>
    <row r="1089" spans="1:5">
      <c r="A1089" s="59">
        <v>1179</v>
      </c>
      <c r="B1089" s="84" t="s">
        <v>4322</v>
      </c>
      <c r="C1089" s="59"/>
      <c r="D1089" s="85">
        <v>2</v>
      </c>
      <c r="E1089" t="s">
        <v>4323</v>
      </c>
    </row>
    <row r="1090" spans="1:5">
      <c r="A1090" s="59">
        <v>1180</v>
      </c>
      <c r="B1090" s="84" t="s">
        <v>4324</v>
      </c>
      <c r="C1090" s="59">
        <v>5902291290</v>
      </c>
      <c r="D1090" s="85">
        <v>2</v>
      </c>
      <c r="E1090" t="s">
        <v>4325</v>
      </c>
    </row>
    <row r="1091" spans="1:5">
      <c r="A1091" s="59">
        <v>1181</v>
      </c>
      <c r="B1091" s="84" t="s">
        <v>4326</v>
      </c>
      <c r="C1091" s="59"/>
      <c r="D1091" s="85">
        <v>2</v>
      </c>
      <c r="E1091" t="s">
        <v>2949</v>
      </c>
    </row>
    <row r="1092" spans="1:5">
      <c r="A1092" s="59">
        <v>1182</v>
      </c>
      <c r="B1092" s="84" t="s">
        <v>4327</v>
      </c>
      <c r="C1092" s="59"/>
      <c r="D1092" s="85">
        <v>1</v>
      </c>
      <c r="E1092" t="s">
        <v>4328</v>
      </c>
    </row>
    <row r="1093" spans="1:5">
      <c r="A1093" s="59">
        <v>1183</v>
      </c>
      <c r="B1093" s="84" t="s">
        <v>4329</v>
      </c>
      <c r="C1093" s="59"/>
      <c r="D1093" s="85">
        <v>1</v>
      </c>
      <c r="E1093" t="s">
        <v>3935</v>
      </c>
    </row>
    <row r="1094" spans="1:5">
      <c r="A1094" s="59">
        <v>1184</v>
      </c>
      <c r="B1094" s="84" t="s">
        <v>4330</v>
      </c>
      <c r="C1094" s="59"/>
      <c r="D1094" s="85">
        <v>1</v>
      </c>
      <c r="E1094" t="s">
        <v>4205</v>
      </c>
    </row>
    <row r="1095" spans="1:5">
      <c r="A1095" s="59">
        <v>1185</v>
      </c>
      <c r="B1095" s="84" t="s">
        <v>4331</v>
      </c>
      <c r="C1095" s="59"/>
      <c r="D1095" s="85">
        <v>1</v>
      </c>
      <c r="E1095" t="s">
        <v>2949</v>
      </c>
    </row>
    <row r="1096" spans="1:5">
      <c r="A1096" s="59">
        <v>1186</v>
      </c>
      <c r="B1096" s="84" t="s">
        <v>4332</v>
      </c>
      <c r="C1096" s="59"/>
      <c r="D1096" s="85">
        <v>1</v>
      </c>
      <c r="E1096" t="s">
        <v>4333</v>
      </c>
    </row>
    <row r="1097" spans="1:5">
      <c r="A1097" s="59">
        <v>1187</v>
      </c>
      <c r="B1097" s="84" t="s">
        <v>4334</v>
      </c>
      <c r="C1097" s="59"/>
      <c r="D1097" s="85">
        <v>1</v>
      </c>
      <c r="E1097" t="s">
        <v>4335</v>
      </c>
    </row>
    <row r="1098" spans="1:5">
      <c r="A1098" s="59">
        <v>1188</v>
      </c>
      <c r="B1098" s="84" t="s">
        <v>4336</v>
      </c>
      <c r="C1098" s="59"/>
      <c r="D1098" s="85">
        <v>1</v>
      </c>
      <c r="E1098" t="s">
        <v>4337</v>
      </c>
    </row>
    <row r="1099" spans="1:5">
      <c r="A1099" s="59">
        <v>1189</v>
      </c>
      <c r="B1099" s="84" t="s">
        <v>4338</v>
      </c>
      <c r="C1099" s="59"/>
      <c r="D1099" s="85">
        <v>1</v>
      </c>
      <c r="E1099" t="s">
        <v>3763</v>
      </c>
    </row>
    <row r="1100" spans="1:5">
      <c r="A1100" s="59">
        <v>1190</v>
      </c>
      <c r="B1100" s="84" t="s">
        <v>4339</v>
      </c>
      <c r="C1100" s="59"/>
      <c r="D1100" s="85">
        <v>1</v>
      </c>
      <c r="E1100" t="s">
        <v>4340</v>
      </c>
    </row>
    <row r="1101" spans="1:5">
      <c r="A1101" s="59">
        <v>1191</v>
      </c>
      <c r="B1101" s="84" t="s">
        <v>4341</v>
      </c>
      <c r="C1101" s="59"/>
      <c r="D1101" s="85">
        <v>1</v>
      </c>
      <c r="E1101" t="s">
        <v>4342</v>
      </c>
    </row>
    <row r="1102" spans="1:5">
      <c r="A1102" s="59">
        <v>1192</v>
      </c>
      <c r="B1102" s="84" t="s">
        <v>4343</v>
      </c>
      <c r="C1102" s="59"/>
      <c r="D1102" s="85">
        <v>1</v>
      </c>
      <c r="E1102" t="s">
        <v>4344</v>
      </c>
    </row>
    <row r="1103" spans="1:5">
      <c r="A1103" s="59">
        <v>1193</v>
      </c>
      <c r="B1103" s="84" t="s">
        <v>4345</v>
      </c>
      <c r="C1103" s="59"/>
      <c r="D1103" s="85">
        <v>1</v>
      </c>
      <c r="E1103" t="s">
        <v>4346</v>
      </c>
    </row>
    <row r="1104" spans="1:5">
      <c r="A1104" s="59">
        <v>1194</v>
      </c>
      <c r="B1104" s="84" t="s">
        <v>4347</v>
      </c>
      <c r="C1104">
        <v>5907042643</v>
      </c>
      <c r="D1104" s="85">
        <v>1</v>
      </c>
      <c r="E1104" t="s">
        <v>3747</v>
      </c>
    </row>
    <row r="1105" spans="1:5">
      <c r="A1105" s="59">
        <v>1195</v>
      </c>
      <c r="B1105" s="84" t="s">
        <v>4348</v>
      </c>
      <c r="C1105" s="59"/>
      <c r="D1105" s="85">
        <v>1</v>
      </c>
      <c r="E1105" t="s">
        <v>4349</v>
      </c>
    </row>
    <row r="1106" spans="1:5">
      <c r="A1106" s="59">
        <v>1196</v>
      </c>
      <c r="B1106" s="84" t="s">
        <v>4350</v>
      </c>
      <c r="C1106" s="59"/>
      <c r="D1106" s="85">
        <v>1</v>
      </c>
      <c r="E1106" t="s">
        <v>4351</v>
      </c>
    </row>
    <row r="1107" spans="1:5">
      <c r="A1107" s="59">
        <v>1197</v>
      </c>
      <c r="B1107" s="84" t="s">
        <v>4352</v>
      </c>
      <c r="C1107" s="59"/>
      <c r="D1107" s="85">
        <v>1</v>
      </c>
      <c r="E1107" t="s">
        <v>2949</v>
      </c>
    </row>
    <row r="1108" spans="1:5">
      <c r="A1108" s="59">
        <v>1198</v>
      </c>
      <c r="B1108" s="84" t="s">
        <v>4353</v>
      </c>
      <c r="C1108" s="59"/>
      <c r="D1108" s="85">
        <v>1</v>
      </c>
      <c r="E1108" t="s">
        <v>4354</v>
      </c>
    </row>
    <row r="1109" spans="1:5">
      <c r="A1109" s="59">
        <v>1199</v>
      </c>
      <c r="B1109" s="84" t="s">
        <v>4355</v>
      </c>
      <c r="C1109" s="59"/>
      <c r="D1109" s="85">
        <v>1</v>
      </c>
      <c r="E1109" t="s">
        <v>4356</v>
      </c>
    </row>
    <row r="1110" spans="1:5">
      <c r="A1110" s="59">
        <v>1200</v>
      </c>
      <c r="B1110" s="84" t="s">
        <v>4357</v>
      </c>
      <c r="C1110" s="59"/>
      <c r="D1110" s="85">
        <v>1</v>
      </c>
      <c r="E1110" t="s">
        <v>4356</v>
      </c>
    </row>
    <row r="1111" spans="1:5">
      <c r="A1111" s="59">
        <v>1201</v>
      </c>
      <c r="B1111" s="84" t="s">
        <v>4358</v>
      </c>
      <c r="C1111" s="59"/>
      <c r="D1111" s="85">
        <v>1</v>
      </c>
      <c r="E1111" t="s">
        <v>4356</v>
      </c>
    </row>
    <row r="1112" spans="1:5">
      <c r="A1112" s="59">
        <v>1202</v>
      </c>
      <c r="B1112" s="84" t="s">
        <v>4359</v>
      </c>
      <c r="C1112" s="59"/>
      <c r="D1112" s="85">
        <v>1</v>
      </c>
      <c r="E1112" t="s">
        <v>4360</v>
      </c>
    </row>
    <row r="1113" spans="1:5">
      <c r="B1113" t="s">
        <v>4361</v>
      </c>
      <c r="C1113">
        <v>5906147330</v>
      </c>
      <c r="E1113" t="s">
        <v>2949</v>
      </c>
    </row>
    <row r="1114" spans="1:5">
      <c r="B1114" t="s">
        <v>4362</v>
      </c>
      <c r="C1114">
        <v>5903089400</v>
      </c>
      <c r="E1114" t="s">
        <v>2949</v>
      </c>
    </row>
    <row r="1115" spans="1:5">
      <c r="B1115" t="s">
        <v>4363</v>
      </c>
      <c r="C1115">
        <v>5906149305</v>
      </c>
      <c r="E1115" t="s">
        <v>2949</v>
      </c>
    </row>
    <row r="1116" spans="1:5">
      <c r="B1116" t="s">
        <v>4364</v>
      </c>
      <c r="C1116">
        <v>5937000859</v>
      </c>
      <c r="E1116" t="s">
        <v>2949</v>
      </c>
    </row>
    <row r="1117" spans="1:5">
      <c r="B1117" t="s">
        <v>4365</v>
      </c>
      <c r="C1117">
        <v>5949500038</v>
      </c>
      <c r="E1117" t="s">
        <v>2949</v>
      </c>
    </row>
    <row r="1118" spans="1:5">
      <c r="B1118" t="s">
        <v>4366</v>
      </c>
      <c r="C1118">
        <v>5908037727</v>
      </c>
      <c r="E1118" t="s">
        <v>2949</v>
      </c>
    </row>
    <row r="1119" spans="1:5">
      <c r="B1119" t="s">
        <v>4367</v>
      </c>
      <c r="C1119">
        <v>5981007885</v>
      </c>
      <c r="E1119" t="s">
        <v>2949</v>
      </c>
    </row>
    <row r="1120" spans="1:5">
      <c r="B1120" t="s">
        <v>4368</v>
      </c>
      <c r="C1120">
        <v>5904310365</v>
      </c>
      <c r="E1120" t="s">
        <v>2949</v>
      </c>
    </row>
    <row r="1121" spans="2:5">
      <c r="B1121" t="s">
        <v>4369</v>
      </c>
      <c r="C1121">
        <v>5906147330</v>
      </c>
      <c r="E1121" t="s">
        <v>2949</v>
      </c>
    </row>
    <row r="1122" spans="2:5">
      <c r="B1122" t="s">
        <v>4370</v>
      </c>
      <c r="C1122">
        <v>5904383130</v>
      </c>
      <c r="E1122" t="s">
        <v>2949</v>
      </c>
    </row>
    <row r="1123" spans="2:5">
      <c r="B1123" t="s">
        <v>4371</v>
      </c>
      <c r="C1123">
        <v>5904356296</v>
      </c>
      <c r="E1123" t="s">
        <v>2949</v>
      </c>
    </row>
    <row r="1124" spans="2:5">
      <c r="B1124" t="s">
        <v>4372</v>
      </c>
      <c r="C1124">
        <v>5904383130</v>
      </c>
      <c r="E1124" t="s">
        <v>2949</v>
      </c>
    </row>
    <row r="1125" spans="2:5">
      <c r="B1125" t="s">
        <v>4373</v>
      </c>
      <c r="C1125">
        <v>5907042643</v>
      </c>
      <c r="E1125" t="s">
        <v>2949</v>
      </c>
    </row>
    <row r="1126" spans="2:5">
      <c r="B1126" t="s">
        <v>4374</v>
      </c>
      <c r="C1126">
        <v>5907042643</v>
      </c>
      <c r="E1126" t="s">
        <v>2949</v>
      </c>
    </row>
    <row r="1127" spans="2:5">
      <c r="B1127" t="s">
        <v>4375</v>
      </c>
      <c r="C1127">
        <v>5903130313</v>
      </c>
      <c r="E1127" t="s">
        <v>2949</v>
      </c>
    </row>
    <row r="1128" spans="2:5">
      <c r="B1128" t="s">
        <v>4376</v>
      </c>
      <c r="C1128">
        <v>5906145710</v>
      </c>
      <c r="E1128" t="s">
        <v>2949</v>
      </c>
    </row>
    <row r="1129" spans="2:5">
      <c r="B1129" t="s">
        <v>4377</v>
      </c>
      <c r="C1129">
        <v>5902017234</v>
      </c>
      <c r="E1129" t="s">
        <v>2949</v>
      </c>
    </row>
    <row r="1130" spans="2:5">
      <c r="B1130" t="s">
        <v>4378</v>
      </c>
      <c r="C1130">
        <v>5906145710</v>
      </c>
      <c r="E1130" t="s">
        <v>2949</v>
      </c>
    </row>
    <row r="1131" spans="2:5">
      <c r="B1131" t="s">
        <v>4379</v>
      </c>
      <c r="C1131">
        <v>5906107961</v>
      </c>
      <c r="E1131" t="s">
        <v>2949</v>
      </c>
    </row>
    <row r="1132" spans="2:5">
      <c r="B1132" t="s">
        <v>4380</v>
      </c>
      <c r="C1132">
        <v>5919028210</v>
      </c>
      <c r="E1132" t="s">
        <v>2949</v>
      </c>
    </row>
    <row r="1133" spans="2:5">
      <c r="B1133" t="s">
        <v>4381</v>
      </c>
      <c r="C1133">
        <v>5919000670</v>
      </c>
      <c r="E1133" t="s">
        <v>2949</v>
      </c>
    </row>
    <row r="1134" spans="2:5">
      <c r="B1134" t="s">
        <v>4382</v>
      </c>
      <c r="C1134">
        <v>5945001013</v>
      </c>
      <c r="E1134" t="s">
        <v>2949</v>
      </c>
    </row>
    <row r="1135" spans="2:5">
      <c r="B1135" t="s">
        <v>4383</v>
      </c>
      <c r="C1135">
        <v>5953000260</v>
      </c>
      <c r="E1135" t="s">
        <v>2949</v>
      </c>
    </row>
    <row r="1136" spans="2:5">
      <c r="B1136" t="s">
        <v>4384</v>
      </c>
      <c r="C1136">
        <v>5957018903</v>
      </c>
      <c r="E1136" t="s">
        <v>2949</v>
      </c>
    </row>
    <row r="1137" spans="2:5">
      <c r="B1137" t="s">
        <v>4385</v>
      </c>
      <c r="C1137">
        <v>5943030026</v>
      </c>
      <c r="E1137" t="s">
        <v>2949</v>
      </c>
    </row>
    <row r="1138" spans="2:5">
      <c r="B1138" t="s">
        <v>4386</v>
      </c>
      <c r="C1138">
        <v>5902293805</v>
      </c>
      <c r="E1138" t="s">
        <v>2949</v>
      </c>
    </row>
    <row r="1139" spans="2:5">
      <c r="B1139" t="s">
        <v>4387</v>
      </c>
      <c r="C1139">
        <v>5902293805</v>
      </c>
      <c r="E1139" t="s">
        <v>2949</v>
      </c>
    </row>
    <row r="1140" spans="2:5">
      <c r="B1140" t="s">
        <v>4388</v>
      </c>
      <c r="C1140">
        <v>5916029617</v>
      </c>
      <c r="E1140" t="s">
        <v>2949</v>
      </c>
    </row>
    <row r="1141" spans="2:5">
      <c r="B1141" t="s">
        <v>4389</v>
      </c>
      <c r="C1141">
        <v>5932000020</v>
      </c>
      <c r="E1141" t="s">
        <v>2949</v>
      </c>
    </row>
    <row r="1142" spans="2:5">
      <c r="B1142" t="s">
        <v>4390</v>
      </c>
      <c r="C1142">
        <v>5908037727</v>
      </c>
      <c r="E1142" t="s">
        <v>2949</v>
      </c>
    </row>
    <row r="1143" spans="2:5">
      <c r="B1143" t="s">
        <v>4391</v>
      </c>
      <c r="C1143">
        <v>5932000020</v>
      </c>
      <c r="E1143" t="s">
        <v>2949</v>
      </c>
    </row>
    <row r="1144" spans="2:5">
      <c r="B1144" t="s">
        <v>4392</v>
      </c>
      <c r="C1144">
        <v>5906147330</v>
      </c>
      <c r="E1144" t="s">
        <v>2949</v>
      </c>
    </row>
    <row r="1145" spans="2:5">
      <c r="B1145" t="s">
        <v>4393</v>
      </c>
      <c r="C1145">
        <v>5906098442</v>
      </c>
      <c r="E1145" t="s">
        <v>2949</v>
      </c>
    </row>
    <row r="1146" spans="2:5">
      <c r="B1146" t="s">
        <v>4394</v>
      </c>
      <c r="C1146">
        <v>5907034272</v>
      </c>
      <c r="E1146" t="s">
        <v>2949</v>
      </c>
    </row>
    <row r="1147" spans="2:5">
      <c r="B1147" t="s">
        <v>4395</v>
      </c>
      <c r="C1147">
        <v>5906145710</v>
      </c>
      <c r="E1147" t="s">
        <v>2949</v>
      </c>
    </row>
    <row r="1148" spans="2:5">
      <c r="B1148" t="s">
        <v>4396</v>
      </c>
      <c r="C1148">
        <v>5903072767</v>
      </c>
      <c r="E1148" t="s">
        <v>2949</v>
      </c>
    </row>
    <row r="1149" spans="2:5">
      <c r="B1149" t="s">
        <v>4397</v>
      </c>
      <c r="C1149">
        <v>5919000670</v>
      </c>
      <c r="E1149" t="s">
        <v>2949</v>
      </c>
    </row>
    <row r="1150" spans="2:5">
      <c r="B1150" t="s">
        <v>4398</v>
      </c>
      <c r="C1150">
        <v>5943030026</v>
      </c>
      <c r="E1150" t="s">
        <v>2949</v>
      </c>
    </row>
    <row r="1151" spans="2:5">
      <c r="B1151" t="s">
        <v>4399</v>
      </c>
      <c r="C1151">
        <v>5905023290</v>
      </c>
    </row>
    <row r="1152" spans="2:5">
      <c r="B1152" t="s">
        <v>4400</v>
      </c>
      <c r="C1152">
        <v>5905023290</v>
      </c>
    </row>
    <row r="1153" spans="2:3">
      <c r="B1153" t="s">
        <v>4401</v>
      </c>
      <c r="C1153">
        <v>5904356296</v>
      </c>
    </row>
    <row r="1154" spans="2:3">
      <c r="B1154" t="s">
        <v>4402</v>
      </c>
      <c r="C1154">
        <v>5904383130</v>
      </c>
    </row>
    <row r="1155" spans="2:3">
      <c r="B1155" t="s">
        <v>4403</v>
      </c>
      <c r="C1155">
        <v>5906145710</v>
      </c>
    </row>
    <row r="1156" spans="2:3">
      <c r="B1156" t="s">
        <v>4404</v>
      </c>
      <c r="C1156">
        <v>5905023290</v>
      </c>
    </row>
    <row r="1157" spans="2:3">
      <c r="B1157" t="s">
        <v>4405</v>
      </c>
      <c r="C1157">
        <v>5907053483</v>
      </c>
    </row>
    <row r="1158" spans="2:3">
      <c r="B1158" t="s">
        <v>4406</v>
      </c>
      <c r="C1158">
        <v>5920046446</v>
      </c>
    </row>
    <row r="1159" spans="2:3">
      <c r="B1159" t="s">
        <v>4407</v>
      </c>
      <c r="C1159">
        <v>5918214679</v>
      </c>
    </row>
    <row r="1160" spans="2:3">
      <c r="B1160" t="s">
        <v>4408</v>
      </c>
      <c r="C1160">
        <v>5905023290</v>
      </c>
    </row>
    <row r="1161" spans="2:3">
      <c r="B1161" t="s">
        <v>4409</v>
      </c>
      <c r="C1161">
        <v>5908078603</v>
      </c>
    </row>
    <row r="1162" spans="2:3">
      <c r="B1162" t="s">
        <v>4410</v>
      </c>
      <c r="C1162">
        <v>5947001178</v>
      </c>
    </row>
    <row r="1163" spans="2:3">
      <c r="B1163" t="s">
        <v>4411</v>
      </c>
      <c r="C1163">
        <v>5905023290</v>
      </c>
    </row>
    <row r="1164" spans="2:3">
      <c r="B1164" t="s">
        <v>4412</v>
      </c>
      <c r="C1164">
        <v>5919000670</v>
      </c>
    </row>
    <row r="1165" spans="2:3">
      <c r="B1165" t="s">
        <v>4413</v>
      </c>
      <c r="C1165">
        <v>5911081003</v>
      </c>
    </row>
    <row r="1166" spans="2:3">
      <c r="B1166" t="s">
        <v>4414</v>
      </c>
      <c r="C1166">
        <v>5918214679</v>
      </c>
    </row>
    <row r="1167" spans="2:3">
      <c r="B1167" t="s">
        <v>4415</v>
      </c>
      <c r="C1167">
        <v>5981007892</v>
      </c>
    </row>
    <row r="1168" spans="2:3">
      <c r="B1168" t="s">
        <v>4416</v>
      </c>
      <c r="C1168">
        <v>5981007892</v>
      </c>
    </row>
    <row r="1169" spans="1:6">
      <c r="B1169" t="s">
        <v>4417</v>
      </c>
      <c r="C1169">
        <v>5911081003</v>
      </c>
    </row>
    <row r="1170" spans="1:6">
      <c r="B1170" t="s">
        <v>4418</v>
      </c>
      <c r="C1170">
        <v>5911081003</v>
      </c>
    </row>
    <row r="1171" spans="1:6">
      <c r="B1171" t="s">
        <v>4419</v>
      </c>
      <c r="C1171">
        <v>5905059183</v>
      </c>
    </row>
    <row r="1172" spans="1:6">
      <c r="B1172" t="s">
        <v>4420</v>
      </c>
      <c r="C1172">
        <v>5904101322</v>
      </c>
    </row>
    <row r="1173" spans="1:6">
      <c r="A1173" s="88"/>
      <c r="B1173" s="88" t="s">
        <v>4421</v>
      </c>
      <c r="C1173" s="88">
        <v>5903006066</v>
      </c>
      <c r="D1173" s="88"/>
      <c r="E1173" s="88"/>
      <c r="F1173" s="88"/>
    </row>
    <row r="1174" spans="1:6">
      <c r="B1174" t="s">
        <v>4422</v>
      </c>
      <c r="C1174">
        <f>VLOOKUP("*"&amp;F1174&amp;"*",$B$2:$C$1173,2,FALSE)</f>
        <v>5921035920</v>
      </c>
      <c r="F1174" t="s">
        <v>4423</v>
      </c>
    </row>
    <row r="1175" spans="1:6">
      <c r="B1175" t="s">
        <v>4424</v>
      </c>
      <c r="C1175">
        <f>VLOOKUP("*"&amp;F1175&amp;"*",$B$2:$C$1173,2,FALSE)</f>
        <v>5903017780</v>
      </c>
      <c r="F1175" t="s">
        <v>4425</v>
      </c>
    </row>
    <row r="1176" spans="1:6">
      <c r="B1176" t="s">
        <v>4426</v>
      </c>
      <c r="C1176">
        <f>VLOOKUP("*"&amp;F1176&amp;"*",$B$2:$C$1173,2,FALSE)</f>
        <v>5902293805</v>
      </c>
      <c r="F1176">
        <v>133</v>
      </c>
    </row>
    <row r="1177" spans="1:6">
      <c r="B1177" t="s">
        <v>4427</v>
      </c>
      <c r="C1177">
        <f>IF(F1177="","",VLOOKUP("*"&amp;F1177&amp;"*",$B$2:$C$1173,2,FALSE))</f>
        <v>5933180336</v>
      </c>
      <c r="F1177" t="s">
        <v>4428</v>
      </c>
    </row>
    <row r="1178" spans="1:6">
      <c r="B1178" t="s">
        <v>4429</v>
      </c>
      <c r="C1178">
        <f t="shared" ref="C1178:C1241" si="0">IF(F1178="","",VLOOKUP("*"&amp;F1178&amp;"*",$B$2:$C$1173,2,FALSE))</f>
        <v>5933180336</v>
      </c>
      <c r="F1178" t="s">
        <v>4428</v>
      </c>
    </row>
    <row r="1179" spans="1:6">
      <c r="B1179" t="s">
        <v>4430</v>
      </c>
      <c r="C1179">
        <f t="shared" si="0"/>
        <v>5932000020</v>
      </c>
      <c r="F1179" t="s">
        <v>4431</v>
      </c>
    </row>
    <row r="1180" spans="1:6">
      <c r="B1180" t="s">
        <v>4432</v>
      </c>
      <c r="C1180">
        <f t="shared" si="0"/>
        <v>5916029617</v>
      </c>
      <c r="F1180" t="s">
        <v>4433</v>
      </c>
    </row>
    <row r="1181" spans="1:6">
      <c r="B1181" t="s">
        <v>4434</v>
      </c>
      <c r="C1181">
        <f t="shared" si="0"/>
        <v>5904356296</v>
      </c>
      <c r="F1181" t="s">
        <v>4435</v>
      </c>
    </row>
    <row r="1182" spans="1:6">
      <c r="B1182" t="s">
        <v>4436</v>
      </c>
      <c r="C1182">
        <f t="shared" si="0"/>
        <v>5906107961</v>
      </c>
      <c r="F1182" t="s">
        <v>4437</v>
      </c>
    </row>
    <row r="1183" spans="1:6">
      <c r="B1183" t="s">
        <v>4438</v>
      </c>
      <c r="C1183">
        <f t="shared" si="0"/>
        <v>5907034272</v>
      </c>
      <c r="F1183" t="s">
        <v>3455</v>
      </c>
    </row>
    <row r="1184" spans="1:6">
      <c r="B1184" t="s">
        <v>4439</v>
      </c>
      <c r="C1184">
        <f t="shared" si="0"/>
        <v>5902017114</v>
      </c>
      <c r="F1184" t="s">
        <v>4440</v>
      </c>
    </row>
    <row r="1185" spans="2:6">
      <c r="B1185" t="s">
        <v>4436</v>
      </c>
      <c r="C1185">
        <f t="shared" si="0"/>
        <v>5906107961</v>
      </c>
      <c r="F1185" t="s">
        <v>4441</v>
      </c>
    </row>
    <row r="1186" spans="2:6">
      <c r="B1186" t="s">
        <v>4442</v>
      </c>
      <c r="C1186">
        <f t="shared" si="0"/>
        <v>5906093902</v>
      </c>
      <c r="F1186" t="s">
        <v>4443</v>
      </c>
    </row>
    <row r="1187" spans="2:6">
      <c r="B1187" t="s">
        <v>4444</v>
      </c>
      <c r="C1187">
        <f t="shared" si="0"/>
        <v>5905059183</v>
      </c>
      <c r="F1187" t="s">
        <v>4445</v>
      </c>
    </row>
    <row r="1188" spans="2:6">
      <c r="B1188" t="s">
        <v>4446</v>
      </c>
      <c r="C1188">
        <f t="shared" si="0"/>
        <v>5919000670</v>
      </c>
      <c r="F1188" t="s">
        <v>4447</v>
      </c>
    </row>
    <row r="1189" spans="2:6">
      <c r="B1189" t="s">
        <v>4448</v>
      </c>
      <c r="C1189">
        <f t="shared" si="0"/>
        <v>5902293805</v>
      </c>
      <c r="F1189" t="s">
        <v>4449</v>
      </c>
    </row>
    <row r="1190" spans="2:6">
      <c r="B1190" t="s">
        <v>4450</v>
      </c>
      <c r="C1190">
        <f t="shared" si="0"/>
        <v>5933180336</v>
      </c>
      <c r="F1190" t="s">
        <v>4428</v>
      </c>
    </row>
    <row r="1191" spans="2:6">
      <c r="B1191" t="s">
        <v>4451</v>
      </c>
      <c r="C1191">
        <f t="shared" si="0"/>
        <v>5902290473</v>
      </c>
      <c r="F1191" t="s">
        <v>4452</v>
      </c>
    </row>
    <row r="1192" spans="2:6">
      <c r="B1192" t="s">
        <v>4453</v>
      </c>
      <c r="C1192">
        <f>IF(F1192="","",VLOOKUP("*"&amp;F1192&amp;"*",$B$2:$C$1173,2,FALSE))</f>
        <v>5911081003</v>
      </c>
      <c r="F1192" t="s">
        <v>4454</v>
      </c>
    </row>
    <row r="1193" spans="2:6">
      <c r="B1193" t="s">
        <v>4455</v>
      </c>
      <c r="C1193">
        <f t="shared" si="0"/>
        <v>5911081003</v>
      </c>
      <c r="F1193" t="s">
        <v>4454</v>
      </c>
    </row>
    <row r="1194" spans="2:6">
      <c r="B1194" t="s">
        <v>4456</v>
      </c>
      <c r="C1194">
        <f t="shared" si="0"/>
        <v>5911081003</v>
      </c>
      <c r="F1194" t="s">
        <v>4454</v>
      </c>
    </row>
    <row r="1195" spans="2:6">
      <c r="B1195" t="s">
        <v>4457</v>
      </c>
      <c r="C1195">
        <f t="shared" si="0"/>
        <v>5905061070</v>
      </c>
      <c r="F1195" t="s">
        <v>4458</v>
      </c>
    </row>
    <row r="1196" spans="2:6">
      <c r="B1196" t="s">
        <v>4459</v>
      </c>
      <c r="C1196">
        <f t="shared" si="0"/>
        <v>5918214679</v>
      </c>
      <c r="F1196" t="s">
        <v>4460</v>
      </c>
    </row>
    <row r="1197" spans="2:6">
      <c r="B1197" t="s">
        <v>4461</v>
      </c>
      <c r="C1197">
        <f t="shared" si="0"/>
        <v>5907045965</v>
      </c>
      <c r="F1197" t="s">
        <v>4462</v>
      </c>
    </row>
    <row r="1198" spans="2:6">
      <c r="B1198" t="s">
        <v>4463</v>
      </c>
      <c r="C1198">
        <f t="shared" si="0"/>
        <v>5981007892</v>
      </c>
      <c r="F1198" t="s">
        <v>4464</v>
      </c>
    </row>
    <row r="1199" spans="2:6">
      <c r="B1199" t="s">
        <v>4465</v>
      </c>
      <c r="C1199">
        <f t="shared" si="0"/>
        <v>5981007892</v>
      </c>
      <c r="F1199" t="s">
        <v>4466</v>
      </c>
    </row>
    <row r="1200" spans="2:6">
      <c r="B1200" t="s">
        <v>4467</v>
      </c>
      <c r="C1200">
        <f t="shared" si="0"/>
        <v>5902293805</v>
      </c>
      <c r="F1200" t="s">
        <v>4449</v>
      </c>
    </row>
    <row r="1201" spans="2:6">
      <c r="B1201" t="s">
        <v>4468</v>
      </c>
      <c r="C1201">
        <f t="shared" si="0"/>
        <v>5905059183</v>
      </c>
      <c r="F1201" t="s">
        <v>4445</v>
      </c>
    </row>
    <row r="1202" spans="2:6">
      <c r="B1202" t="s">
        <v>4469</v>
      </c>
      <c r="C1202">
        <f t="shared" si="0"/>
        <v>5902290473</v>
      </c>
      <c r="F1202" t="s">
        <v>4452</v>
      </c>
    </row>
    <row r="1203" spans="2:6">
      <c r="B1203" t="s">
        <v>4470</v>
      </c>
      <c r="C1203">
        <f t="shared" si="0"/>
        <v>5903004076</v>
      </c>
      <c r="F1203" t="s">
        <v>4471</v>
      </c>
    </row>
    <row r="1204" spans="2:6">
      <c r="B1204" t="s">
        <v>4468</v>
      </c>
      <c r="C1204">
        <f t="shared" si="0"/>
        <v>5905059183</v>
      </c>
      <c r="F1204" t="s">
        <v>4445</v>
      </c>
    </row>
    <row r="1205" spans="2:6">
      <c r="B1205" t="s">
        <v>4472</v>
      </c>
      <c r="C1205">
        <f t="shared" si="0"/>
        <v>5905059183</v>
      </c>
      <c r="F1205" t="s">
        <v>4445</v>
      </c>
    </row>
    <row r="1206" spans="2:6">
      <c r="B1206" t="s">
        <v>4473</v>
      </c>
      <c r="C1206">
        <f t="shared" si="0"/>
        <v>5904383130</v>
      </c>
      <c r="F1206" t="s">
        <v>4474</v>
      </c>
    </row>
    <row r="1207" spans="2:6">
      <c r="B1207" t="s">
        <v>4475</v>
      </c>
      <c r="C1207">
        <f t="shared" si="0"/>
        <v>5902290473</v>
      </c>
      <c r="F1207" t="s">
        <v>4452</v>
      </c>
    </row>
    <row r="1208" spans="2:6">
      <c r="B1208" t="s">
        <v>4476</v>
      </c>
      <c r="C1208">
        <f t="shared" si="0"/>
        <v>5917004527</v>
      </c>
      <c r="F1208" t="s">
        <v>4477</v>
      </c>
    </row>
    <row r="1209" spans="2:6">
      <c r="B1209" t="s">
        <v>4478</v>
      </c>
      <c r="C1209">
        <f t="shared" si="0"/>
        <v>5916029617</v>
      </c>
      <c r="F1209" t="s">
        <v>4479</v>
      </c>
    </row>
    <row r="1210" spans="2:6">
      <c r="B1210" t="s">
        <v>4480</v>
      </c>
      <c r="C1210">
        <f t="shared" si="0"/>
        <v>5903017780</v>
      </c>
      <c r="F1210" t="s">
        <v>4425</v>
      </c>
    </row>
    <row r="1211" spans="2:6">
      <c r="B1211" t="s">
        <v>4481</v>
      </c>
      <c r="C1211">
        <f t="shared" si="0"/>
        <v>5957018903</v>
      </c>
      <c r="F1211" t="s">
        <v>4482</v>
      </c>
    </row>
    <row r="1212" spans="2:6">
      <c r="B1212" t="s">
        <v>4483</v>
      </c>
      <c r="C1212">
        <f t="shared" si="0"/>
        <v>5906064411</v>
      </c>
      <c r="F1212" t="s">
        <v>4484</v>
      </c>
    </row>
    <row r="1213" spans="2:6">
      <c r="B1213" t="s">
        <v>4485</v>
      </c>
      <c r="C1213">
        <f t="shared" si="0"/>
        <v>5920035980</v>
      </c>
      <c r="F1213" t="s">
        <v>4485</v>
      </c>
    </row>
    <row r="1214" spans="2:6">
      <c r="B1214" t="s">
        <v>4486</v>
      </c>
      <c r="C1214">
        <f t="shared" si="0"/>
        <v>5906147330</v>
      </c>
      <c r="F1214" t="s">
        <v>3012</v>
      </c>
    </row>
    <row r="1215" spans="2:6">
      <c r="B1215" t="s">
        <v>4487</v>
      </c>
      <c r="C1215">
        <f t="shared" si="0"/>
        <v>5903072767</v>
      </c>
      <c r="F1215" t="s">
        <v>3202</v>
      </c>
    </row>
    <row r="1216" spans="2:6">
      <c r="B1216" t="s">
        <v>4488</v>
      </c>
      <c r="C1216">
        <f t="shared" si="0"/>
        <v>5903072767</v>
      </c>
      <c r="F1216" t="s">
        <v>3202</v>
      </c>
    </row>
    <row r="1217" spans="2:6">
      <c r="B1217" t="s">
        <v>4489</v>
      </c>
      <c r="C1217">
        <f t="shared" si="0"/>
        <v>5921035920</v>
      </c>
      <c r="F1217" t="s">
        <v>4423</v>
      </c>
    </row>
    <row r="1218" spans="2:6">
      <c r="B1218" t="s">
        <v>4490</v>
      </c>
      <c r="C1218">
        <f t="shared" si="0"/>
        <v>5908078603</v>
      </c>
      <c r="F1218" t="s">
        <v>4491</v>
      </c>
    </row>
    <row r="1219" spans="2:6">
      <c r="B1219" t="s">
        <v>4492</v>
      </c>
      <c r="C1219">
        <f t="shared" si="0"/>
        <v>5902293805</v>
      </c>
      <c r="F1219">
        <v>133</v>
      </c>
    </row>
    <row r="1220" spans="2:6">
      <c r="B1220" t="s">
        <v>4493</v>
      </c>
      <c r="C1220">
        <f t="shared" si="0"/>
        <v>5916032419</v>
      </c>
      <c r="F1220" t="s">
        <v>4494</v>
      </c>
    </row>
    <row r="1221" spans="2:6">
      <c r="B1221" t="s">
        <v>4495</v>
      </c>
      <c r="C1221">
        <f t="shared" si="0"/>
        <v>5921035920</v>
      </c>
      <c r="F1221" t="s">
        <v>4423</v>
      </c>
    </row>
    <row r="1222" spans="2:6">
      <c r="B1222" t="s">
        <v>4496</v>
      </c>
      <c r="C1222">
        <f t="shared" si="0"/>
        <v>5921032100</v>
      </c>
      <c r="F1222" t="s">
        <v>4497</v>
      </c>
    </row>
    <row r="1223" spans="2:6">
      <c r="B1223" t="s">
        <v>4498</v>
      </c>
      <c r="C1223">
        <f t="shared" si="0"/>
        <v>5916032419</v>
      </c>
      <c r="F1223" t="s">
        <v>4494</v>
      </c>
    </row>
    <row r="1224" spans="2:6">
      <c r="B1224" t="s">
        <v>4499</v>
      </c>
      <c r="C1224">
        <f t="shared" si="0"/>
        <v>5902293805</v>
      </c>
      <c r="F1224">
        <v>133</v>
      </c>
    </row>
    <row r="1225" spans="2:6">
      <c r="B1225" t="s">
        <v>4500</v>
      </c>
      <c r="C1225">
        <f t="shared" si="0"/>
        <v>5946000220</v>
      </c>
      <c r="F1225" t="s">
        <v>4501</v>
      </c>
    </row>
    <row r="1226" spans="2:6">
      <c r="B1226" t="s">
        <v>4502</v>
      </c>
      <c r="C1226">
        <f t="shared" si="0"/>
        <v>5902293805</v>
      </c>
      <c r="F1226">
        <v>140</v>
      </c>
    </row>
    <row r="1227" spans="2:6">
      <c r="B1227" t="s">
        <v>4503</v>
      </c>
      <c r="C1227">
        <f t="shared" si="0"/>
        <v>5903017780</v>
      </c>
      <c r="F1227" t="s">
        <v>4425</v>
      </c>
    </row>
    <row r="1228" spans="2:6">
      <c r="B1228" t="s">
        <v>4504</v>
      </c>
      <c r="C1228">
        <f t="shared" si="0"/>
        <v>5902293805</v>
      </c>
      <c r="F1228" t="s">
        <v>4505</v>
      </c>
    </row>
    <row r="1229" spans="2:6">
      <c r="B1229" t="s">
        <v>4506</v>
      </c>
      <c r="C1229">
        <f t="shared" si="0"/>
        <v>5906064411</v>
      </c>
      <c r="F1229" t="s">
        <v>4484</v>
      </c>
    </row>
    <row r="1230" spans="2:6">
      <c r="B1230" t="s">
        <v>4507</v>
      </c>
      <c r="C1230">
        <f t="shared" si="0"/>
        <v>5919028210</v>
      </c>
      <c r="F1230" t="s">
        <v>4508</v>
      </c>
    </row>
    <row r="1231" spans="2:6">
      <c r="B1231" t="s">
        <v>4509</v>
      </c>
      <c r="C1231">
        <f t="shared" si="0"/>
        <v>5919470121</v>
      </c>
      <c r="F1231" t="s">
        <v>4510</v>
      </c>
    </row>
    <row r="1232" spans="2:6">
      <c r="B1232" t="s">
        <v>4511</v>
      </c>
      <c r="C1232">
        <f t="shared" si="0"/>
        <v>5911081003</v>
      </c>
      <c r="F1232" t="s">
        <v>4454</v>
      </c>
    </row>
    <row r="1233" spans="2:6">
      <c r="B1233" t="s">
        <v>3092</v>
      </c>
      <c r="C1233" t="str">
        <f t="shared" si="0"/>
        <v> 5931000806</v>
      </c>
      <c r="F1233" t="s">
        <v>4512</v>
      </c>
    </row>
    <row r="1234" spans="2:6">
      <c r="B1234" t="s">
        <v>4513</v>
      </c>
      <c r="C1234">
        <f t="shared" si="0"/>
        <v>5957018903</v>
      </c>
      <c r="F1234" t="s">
        <v>4514</v>
      </c>
    </row>
    <row r="1235" spans="2:6">
      <c r="B1235" t="s">
        <v>4515</v>
      </c>
      <c r="C1235">
        <f t="shared" si="0"/>
        <v>5918214679</v>
      </c>
      <c r="F1235" t="s">
        <v>4516</v>
      </c>
    </row>
    <row r="1236" spans="2:6">
      <c r="B1236" t="s">
        <v>4517</v>
      </c>
      <c r="C1236">
        <f t="shared" si="0"/>
        <v>5907042643</v>
      </c>
      <c r="F1236" t="s">
        <v>4518</v>
      </c>
    </row>
    <row r="1237" spans="2:6">
      <c r="B1237" t="s">
        <v>4519</v>
      </c>
      <c r="C1237">
        <f t="shared" si="0"/>
        <v>5921035920</v>
      </c>
      <c r="F1237" t="s">
        <v>4423</v>
      </c>
    </row>
    <row r="1238" spans="2:6">
      <c r="B1238" t="s">
        <v>4520</v>
      </c>
      <c r="C1238">
        <f t="shared" si="0"/>
        <v>5916032419</v>
      </c>
      <c r="F1238" t="s">
        <v>4494</v>
      </c>
    </row>
    <row r="1239" spans="2:6">
      <c r="B1239" t="s">
        <v>4521</v>
      </c>
      <c r="C1239">
        <f t="shared" si="0"/>
        <v>5904262062</v>
      </c>
      <c r="F1239" t="s">
        <v>4522</v>
      </c>
    </row>
    <row r="1240" spans="2:6">
      <c r="B1240" t="s">
        <v>4523</v>
      </c>
      <c r="C1240">
        <f t="shared" si="0"/>
        <v>5907042643</v>
      </c>
      <c r="F1240" t="s">
        <v>4518</v>
      </c>
    </row>
    <row r="1241" spans="2:6">
      <c r="B1241" t="s">
        <v>4524</v>
      </c>
      <c r="C1241">
        <f t="shared" si="0"/>
        <v>5902290473</v>
      </c>
      <c r="F1241" t="s">
        <v>4452</v>
      </c>
    </row>
    <row r="1242" spans="2:6">
      <c r="B1242" t="s">
        <v>4525</v>
      </c>
      <c r="C1242">
        <f t="shared" ref="C1242:C1296" si="1">IF(F1242="","",VLOOKUP("*"&amp;F1242&amp;"*",$B$2:$C$1173,2,FALSE))</f>
        <v>5911081003</v>
      </c>
      <c r="F1242" t="s">
        <v>4454</v>
      </c>
    </row>
    <row r="1243" spans="2:6">
      <c r="B1243" t="s">
        <v>4526</v>
      </c>
      <c r="C1243">
        <f t="shared" si="1"/>
        <v>5916032419</v>
      </c>
      <c r="F1243" t="s">
        <v>4494</v>
      </c>
    </row>
    <row r="1244" spans="2:6">
      <c r="B1244" t="s">
        <v>4527</v>
      </c>
      <c r="C1244">
        <f t="shared" si="1"/>
        <v>5905059183</v>
      </c>
      <c r="F1244" t="s">
        <v>4445</v>
      </c>
    </row>
    <row r="1245" spans="2:6">
      <c r="B1245" t="s">
        <v>4528</v>
      </c>
      <c r="C1245">
        <f t="shared" si="1"/>
        <v>5906149305</v>
      </c>
      <c r="F1245" t="s">
        <v>4529</v>
      </c>
    </row>
    <row r="1246" spans="2:6">
      <c r="B1246" t="s">
        <v>4530</v>
      </c>
      <c r="C1246">
        <f t="shared" si="1"/>
        <v>5921035920</v>
      </c>
      <c r="F1246" t="s">
        <v>4423</v>
      </c>
    </row>
    <row r="1247" spans="2:6">
      <c r="B1247" t="s">
        <v>4531</v>
      </c>
      <c r="C1247">
        <f t="shared" si="1"/>
        <v>5916032419</v>
      </c>
      <c r="F1247" t="s">
        <v>4494</v>
      </c>
    </row>
    <row r="1248" spans="2:6">
      <c r="B1248" t="s">
        <v>4532</v>
      </c>
      <c r="C1248">
        <f t="shared" si="1"/>
        <v>5916032419</v>
      </c>
      <c r="F1248" t="s">
        <v>4494</v>
      </c>
    </row>
    <row r="1249" spans="2:6">
      <c r="B1249" t="s">
        <v>4533</v>
      </c>
      <c r="C1249">
        <f t="shared" si="1"/>
        <v>5916029617</v>
      </c>
      <c r="F1249" t="s">
        <v>4433</v>
      </c>
    </row>
    <row r="1250" spans="2:6">
      <c r="B1250" t="s">
        <v>4534</v>
      </c>
      <c r="C1250">
        <f t="shared" si="1"/>
        <v>5903130313</v>
      </c>
      <c r="F1250" t="s">
        <v>4535</v>
      </c>
    </row>
    <row r="1251" spans="2:6">
      <c r="B1251" t="s">
        <v>4536</v>
      </c>
      <c r="C1251">
        <f t="shared" si="1"/>
        <v>5905253670</v>
      </c>
      <c r="F1251" t="s">
        <v>4537</v>
      </c>
    </row>
    <row r="1252" spans="2:6">
      <c r="B1252" t="s">
        <v>4533</v>
      </c>
      <c r="C1252">
        <f t="shared" si="1"/>
        <v>5916029617</v>
      </c>
      <c r="F1252" t="s">
        <v>4433</v>
      </c>
    </row>
    <row r="1253" spans="2:6">
      <c r="B1253" t="s">
        <v>4538</v>
      </c>
      <c r="C1253">
        <f t="shared" si="1"/>
        <v>5911081003</v>
      </c>
      <c r="F1253" t="s">
        <v>4454</v>
      </c>
    </row>
    <row r="1254" spans="2:6">
      <c r="B1254" t="s">
        <v>4539</v>
      </c>
      <c r="C1254">
        <f t="shared" si="1"/>
        <v>5951001460</v>
      </c>
      <c r="F1254" t="s">
        <v>4540</v>
      </c>
    </row>
    <row r="1255" spans="2:6">
      <c r="B1255" t="s">
        <v>4541</v>
      </c>
      <c r="C1255">
        <f t="shared" si="1"/>
        <v>5917004527</v>
      </c>
      <c r="F1255" t="s">
        <v>4477</v>
      </c>
    </row>
    <row r="1256" spans="2:6">
      <c r="B1256" t="s">
        <v>4542</v>
      </c>
      <c r="C1256">
        <f t="shared" si="1"/>
        <v>5902017234</v>
      </c>
      <c r="F1256" t="s">
        <v>4543</v>
      </c>
    </row>
    <row r="1257" spans="2:6">
      <c r="B1257" t="s">
        <v>4544</v>
      </c>
      <c r="C1257">
        <f t="shared" si="1"/>
        <v>5917004527</v>
      </c>
      <c r="F1257" t="s">
        <v>4477</v>
      </c>
    </row>
    <row r="1258" spans="2:6">
      <c r="B1258" t="s">
        <v>4545</v>
      </c>
      <c r="C1258">
        <f t="shared" si="1"/>
        <v>5902017114</v>
      </c>
      <c r="F1258" t="s">
        <v>4546</v>
      </c>
    </row>
    <row r="1259" spans="2:6">
      <c r="B1259" t="s">
        <v>4547</v>
      </c>
      <c r="C1259">
        <f t="shared" si="1"/>
        <v>5948058427</v>
      </c>
      <c r="F1259" t="s">
        <v>4548</v>
      </c>
    </row>
    <row r="1260" spans="2:6">
      <c r="B1260" t="s">
        <v>4549</v>
      </c>
      <c r="C1260">
        <f t="shared" si="1"/>
        <v>5902290473</v>
      </c>
      <c r="F1260" t="s">
        <v>4452</v>
      </c>
    </row>
    <row r="1261" spans="2:6">
      <c r="B1261" t="s">
        <v>4550</v>
      </c>
      <c r="C1261">
        <f t="shared" si="1"/>
        <v>5905059183</v>
      </c>
      <c r="F1261" t="s">
        <v>4445</v>
      </c>
    </row>
    <row r="1262" spans="2:6">
      <c r="B1262" t="s">
        <v>4551</v>
      </c>
      <c r="C1262">
        <f t="shared" si="1"/>
        <v>5903004076</v>
      </c>
      <c r="F1262" t="s">
        <v>4471</v>
      </c>
    </row>
    <row r="1263" spans="2:6">
      <c r="B1263" t="s">
        <v>4552</v>
      </c>
      <c r="C1263">
        <f t="shared" si="1"/>
        <v>5911081003</v>
      </c>
      <c r="F1263" t="s">
        <v>4454</v>
      </c>
    </row>
    <row r="1264" spans="2:6">
      <c r="B1264" t="s">
        <v>4553</v>
      </c>
      <c r="C1264">
        <f t="shared" si="1"/>
        <v>5919028210</v>
      </c>
      <c r="F1264" t="s">
        <v>4554</v>
      </c>
    </row>
    <row r="1265" spans="2:6">
      <c r="B1265" t="s">
        <v>4555</v>
      </c>
      <c r="C1265">
        <f t="shared" si="1"/>
        <v>5916029617</v>
      </c>
      <c r="F1265" t="s">
        <v>4433</v>
      </c>
    </row>
    <row r="1266" spans="2:6">
      <c r="C1266" t="str">
        <f>IF(F1266="","",VLOOKUP("*"&amp;F1266&amp;"*",$B$2:$C$1173,2,FALSE))</f>
        <v/>
      </c>
    </row>
    <row r="1267" spans="2:6">
      <c r="C1267" t="str">
        <f t="shared" si="1"/>
        <v/>
      </c>
    </row>
    <row r="1268" spans="2:6">
      <c r="C1268" t="str">
        <f t="shared" si="1"/>
        <v/>
      </c>
    </row>
    <row r="1269" spans="2:6">
      <c r="C1269" t="str">
        <f t="shared" si="1"/>
        <v/>
      </c>
    </row>
    <row r="1270" spans="2:6">
      <c r="C1270" t="str">
        <f t="shared" si="1"/>
        <v/>
      </c>
    </row>
    <row r="1271" spans="2:6">
      <c r="C1271" t="str">
        <f t="shared" si="1"/>
        <v/>
      </c>
    </row>
    <row r="1272" spans="2:6">
      <c r="C1272" t="str">
        <f t="shared" si="1"/>
        <v/>
      </c>
    </row>
    <row r="1273" spans="2:6">
      <c r="C1273" t="str">
        <f t="shared" si="1"/>
        <v/>
      </c>
    </row>
    <row r="1274" spans="2:6">
      <c r="C1274" t="str">
        <f t="shared" si="1"/>
        <v/>
      </c>
    </row>
    <row r="1275" spans="2:6">
      <c r="C1275" t="str">
        <f t="shared" si="1"/>
        <v/>
      </c>
    </row>
    <row r="1276" spans="2:6">
      <c r="C1276" t="str">
        <f t="shared" si="1"/>
        <v/>
      </c>
    </row>
    <row r="1277" spans="2:6">
      <c r="C1277" t="str">
        <f t="shared" si="1"/>
        <v/>
      </c>
    </row>
    <row r="1278" spans="2:6">
      <c r="C1278" t="str">
        <f t="shared" si="1"/>
        <v/>
      </c>
    </row>
    <row r="1279" spans="2:6">
      <c r="C1279" t="str">
        <f t="shared" si="1"/>
        <v/>
      </c>
    </row>
    <row r="1280" spans="2:6">
      <c r="C1280" t="str">
        <f t="shared" si="1"/>
        <v/>
      </c>
    </row>
    <row r="1281" spans="3:3">
      <c r="C1281" t="str">
        <f t="shared" si="1"/>
        <v/>
      </c>
    </row>
    <row r="1282" spans="3:3">
      <c r="C1282" t="str">
        <f t="shared" si="1"/>
        <v/>
      </c>
    </row>
    <row r="1283" spans="3:3">
      <c r="C1283" t="str">
        <f t="shared" si="1"/>
        <v/>
      </c>
    </row>
    <row r="1284" spans="3:3">
      <c r="C1284" t="str">
        <f t="shared" si="1"/>
        <v/>
      </c>
    </row>
    <row r="1285" spans="3:3">
      <c r="C1285" t="str">
        <f t="shared" si="1"/>
        <v/>
      </c>
    </row>
    <row r="1286" spans="3:3">
      <c r="C1286" t="str">
        <f t="shared" si="1"/>
        <v/>
      </c>
    </row>
    <row r="1287" spans="3:3">
      <c r="C1287" t="str">
        <f t="shared" si="1"/>
        <v/>
      </c>
    </row>
    <row r="1288" spans="3:3">
      <c r="C1288" t="str">
        <f t="shared" si="1"/>
        <v/>
      </c>
    </row>
    <row r="1289" spans="3:3">
      <c r="C1289" t="str">
        <f t="shared" si="1"/>
        <v/>
      </c>
    </row>
    <row r="1290" spans="3:3">
      <c r="C1290" t="str">
        <f t="shared" si="1"/>
        <v/>
      </c>
    </row>
    <row r="1291" spans="3:3">
      <c r="C1291" t="str">
        <f t="shared" si="1"/>
        <v/>
      </c>
    </row>
    <row r="1292" spans="3:3">
      <c r="C1292" t="str">
        <f t="shared" si="1"/>
        <v/>
      </c>
    </row>
    <row r="1293" spans="3:3">
      <c r="C1293" t="str">
        <f t="shared" si="1"/>
        <v/>
      </c>
    </row>
    <row r="1294" spans="3:3">
      <c r="C1294" t="str">
        <f t="shared" si="1"/>
        <v/>
      </c>
    </row>
    <row r="1295" spans="3:3">
      <c r="C1295" t="str">
        <f t="shared" si="1"/>
        <v/>
      </c>
    </row>
    <row r="1296" spans="3:3">
      <c r="C1296" t="str">
        <f t="shared" si="1"/>
        <v/>
      </c>
    </row>
  </sheetData>
  <autoFilter ref="A1:F1301" xr:uid="{00000000-0009-0000-0000-000005000000}"/>
  <conditionalFormatting sqref="B690:B1112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12"/>
  <dimension ref="A1:BS1053"/>
  <sheetViews>
    <sheetView topLeftCell="AJ1" zoomScale="70" zoomScaleNormal="70" workbookViewId="0">
      <selection activeCell="A5" sqref="A5"/>
    </sheetView>
  </sheetViews>
  <sheetFormatPr defaultRowHeight="15"/>
  <cols>
    <col min="1" max="1" width="17.28515625" customWidth="1"/>
    <col min="2" max="2" width="16" style="14" customWidth="1"/>
    <col min="3" max="3" width="20.5703125" customWidth="1"/>
    <col min="4" max="4" width="18.85546875" customWidth="1"/>
    <col min="5" max="5" width="20.5703125" customWidth="1"/>
    <col min="6" max="6" width="18.7109375" customWidth="1"/>
    <col min="7" max="7" width="14.28515625" customWidth="1"/>
    <col min="8" max="8" width="12.7109375" customWidth="1"/>
    <col min="9" max="9" width="12.7109375" style="13" customWidth="1"/>
    <col min="10" max="10" width="10.5703125" customWidth="1"/>
    <col min="11" max="11" width="14" customWidth="1"/>
    <col min="12" max="12" width="11.140625" customWidth="1"/>
    <col min="13" max="13" width="14.140625" customWidth="1"/>
    <col min="14" max="14" width="19.28515625" customWidth="1"/>
    <col min="15" max="15" width="16.42578125" customWidth="1"/>
    <col min="16" max="16" width="47.7109375" customWidth="1"/>
    <col min="17" max="17" width="27.5703125" bestFit="1" customWidth="1"/>
    <col min="18" max="18" width="15.28515625" bestFit="1" customWidth="1"/>
    <col min="19" max="19" width="21.7109375" customWidth="1"/>
    <col min="20" max="20" width="18.7109375" customWidth="1"/>
    <col min="22" max="22" width="19.42578125" style="13" customWidth="1"/>
    <col min="23" max="24" width="45.7109375" bestFit="1" customWidth="1"/>
    <col min="25" max="25" width="106.140625" bestFit="1" customWidth="1"/>
    <col min="26" max="26" width="15" customWidth="1"/>
    <col min="27" max="27" width="17.5703125" customWidth="1"/>
    <col min="28" max="28" width="18.85546875" customWidth="1"/>
    <col min="29" max="29" width="12" customWidth="1"/>
    <col min="30" max="30" width="14.42578125" customWidth="1"/>
    <col min="31" max="31" width="14.85546875" customWidth="1"/>
    <col min="32" max="32" width="17.42578125" customWidth="1"/>
    <col min="33" max="33" width="14.85546875" customWidth="1"/>
    <col min="34" max="34" width="13.5703125" customWidth="1"/>
    <col min="35" max="35" width="88" customWidth="1"/>
    <col min="36" max="36" width="17.42578125" customWidth="1"/>
    <col min="37" max="37" width="14.85546875" bestFit="1" customWidth="1"/>
    <col min="38" max="38" width="14.140625" customWidth="1"/>
    <col min="39" max="39" width="12.140625" customWidth="1"/>
    <col min="40" max="40" width="12.42578125" customWidth="1"/>
    <col min="41" max="41" width="15.5703125" customWidth="1"/>
    <col min="42" max="42" width="16" style="71" bestFit="1" customWidth="1"/>
    <col min="46" max="46" width="13.140625" customWidth="1"/>
    <col min="47" max="48" width="11.140625" customWidth="1"/>
    <col min="49" max="49" width="13.42578125" customWidth="1"/>
    <col min="50" max="50" width="17.42578125" customWidth="1"/>
    <col min="51" max="51" width="10.7109375" customWidth="1"/>
    <col min="52" max="52" width="31.7109375" bestFit="1" customWidth="1"/>
    <col min="53" max="53" width="15.42578125" customWidth="1"/>
    <col min="54" max="54" width="15.140625" customWidth="1"/>
    <col min="55" max="55" width="13.85546875" customWidth="1"/>
    <col min="56" max="56" width="10.28515625" customWidth="1"/>
    <col min="57" max="57" width="15.85546875" customWidth="1"/>
    <col min="58" max="58" width="28.140625" customWidth="1"/>
    <col min="59" max="59" width="11.5703125" customWidth="1"/>
    <col min="60" max="60" width="12.140625" customWidth="1"/>
    <col min="62" max="62" width="11.85546875" customWidth="1"/>
    <col min="64" max="64" width="13.5703125" customWidth="1"/>
    <col min="65" max="65" width="16.85546875" customWidth="1"/>
    <col min="66" max="66" width="13.85546875" style="16" customWidth="1"/>
    <col min="67" max="67" width="16.85546875" customWidth="1"/>
    <col min="68" max="68" width="45.85546875" customWidth="1"/>
    <col min="69" max="69" width="12.140625" customWidth="1"/>
    <col min="70" max="70" width="11.5703125" customWidth="1"/>
    <col min="71" max="71" width="13.28515625" customWidth="1"/>
  </cols>
  <sheetData>
    <row r="1" spans="1:71">
      <c r="A1" s="18" t="s">
        <v>155</v>
      </c>
      <c r="B1" s="30"/>
      <c r="C1" s="30"/>
      <c r="D1" s="30"/>
      <c r="E1" s="30"/>
      <c r="F1" s="30"/>
      <c r="G1" s="30"/>
      <c r="H1" s="30"/>
      <c r="I1" s="30"/>
      <c r="J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1"/>
      <c r="AH1" s="30"/>
      <c r="AI1" s="31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1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2"/>
      <c r="BR1" s="32"/>
      <c r="BS1" s="32"/>
    </row>
    <row r="2" spans="1:71">
      <c r="A2" t="s">
        <v>195</v>
      </c>
      <c r="B2">
        <v>19</v>
      </c>
      <c r="F2">
        <v>21</v>
      </c>
      <c r="I2">
        <v>2</v>
      </c>
      <c r="J2">
        <v>20</v>
      </c>
      <c r="K2">
        <v>3</v>
      </c>
      <c r="N2">
        <v>4</v>
      </c>
      <c r="O2">
        <v>5</v>
      </c>
      <c r="P2" t="s">
        <v>161</v>
      </c>
      <c r="Q2" t="s">
        <v>162</v>
      </c>
      <c r="S2" s="19"/>
      <c r="V2"/>
      <c r="W2" t="s">
        <v>160</v>
      </c>
      <c r="Y2" t="s">
        <v>163</v>
      </c>
      <c r="AF2" s="19">
        <v>10</v>
      </c>
      <c r="AG2" t="s">
        <v>166</v>
      </c>
      <c r="AH2" s="19"/>
      <c r="AJ2" t="s">
        <v>204</v>
      </c>
      <c r="AM2">
        <v>14</v>
      </c>
      <c r="AO2">
        <v>15</v>
      </c>
      <c r="AP2"/>
      <c r="AR2">
        <v>16</v>
      </c>
      <c r="AS2">
        <v>17</v>
      </c>
      <c r="AY2" t="s">
        <v>169</v>
      </c>
      <c r="AZ2" s="19"/>
      <c r="BE2">
        <v>12</v>
      </c>
      <c r="BJ2" t="s">
        <v>187</v>
      </c>
      <c r="BL2" t="s">
        <v>186</v>
      </c>
      <c r="BN2"/>
      <c r="BP2" t="s">
        <v>189</v>
      </c>
    </row>
    <row r="3" spans="1:71" s="21" customFormat="1" ht="15" customHeight="1">
      <c r="A3" s="207" t="s">
        <v>510</v>
      </c>
      <c r="B3" s="208"/>
      <c r="C3" s="208"/>
      <c r="D3" s="208"/>
      <c r="E3" s="208"/>
      <c r="F3" s="208"/>
      <c r="G3" s="208"/>
      <c r="H3" s="208"/>
      <c r="I3" s="208"/>
      <c r="J3" s="208"/>
      <c r="K3" s="215" t="s">
        <v>368</v>
      </c>
      <c r="L3" s="216"/>
      <c r="M3" s="216"/>
      <c r="N3" s="216"/>
      <c r="O3" s="216"/>
      <c r="P3" s="217"/>
      <c r="Q3" s="209" t="s">
        <v>513</v>
      </c>
      <c r="R3" s="209"/>
      <c r="S3" s="209"/>
      <c r="T3" s="209"/>
      <c r="U3" s="209"/>
      <c r="V3" s="209"/>
      <c r="W3" s="210"/>
      <c r="X3" s="211" t="s">
        <v>164</v>
      </c>
      <c r="Y3" s="212"/>
      <c r="Z3" s="212"/>
      <c r="AA3" s="212"/>
      <c r="AB3" s="212"/>
      <c r="AC3" s="212"/>
      <c r="AD3" s="212"/>
      <c r="AE3" s="212"/>
      <c r="AF3" s="213"/>
      <c r="AG3" s="214" t="s">
        <v>167</v>
      </c>
      <c r="AH3" s="209"/>
      <c r="AI3" s="209"/>
      <c r="AJ3" s="209"/>
      <c r="AK3" s="209"/>
      <c r="AL3" s="210"/>
      <c r="AM3" s="215" t="s">
        <v>531</v>
      </c>
      <c r="AN3" s="216"/>
      <c r="AO3" s="217"/>
      <c r="AP3" s="186" t="s">
        <v>94</v>
      </c>
      <c r="AQ3" s="187"/>
      <c r="AR3" s="187"/>
      <c r="AS3" s="187"/>
      <c r="AT3" s="183" t="s">
        <v>2957</v>
      </c>
      <c r="AU3" s="183"/>
      <c r="AV3" s="183"/>
      <c r="AW3" s="183"/>
      <c r="AX3" s="182"/>
      <c r="AY3" s="214" t="s">
        <v>530</v>
      </c>
      <c r="AZ3" s="209"/>
      <c r="BA3" s="209"/>
      <c r="BB3" s="209"/>
      <c r="BC3" s="209"/>
      <c r="BD3" s="210"/>
      <c r="BE3" s="211" t="s">
        <v>523</v>
      </c>
      <c r="BF3" s="212"/>
      <c r="BG3" s="212"/>
      <c r="BH3" s="212"/>
      <c r="BI3" s="212"/>
      <c r="BJ3" s="212"/>
      <c r="BK3" s="213"/>
      <c r="BL3" s="186" t="s">
        <v>2956</v>
      </c>
      <c r="BM3" s="188"/>
      <c r="BN3" s="181" t="s">
        <v>2955</v>
      </c>
      <c r="BO3" s="182"/>
      <c r="BP3" s="81"/>
    </row>
    <row r="4" spans="1:71" s="21" customFormat="1" ht="90">
      <c r="A4" s="44" t="s">
        <v>190</v>
      </c>
      <c r="B4" s="45" t="s">
        <v>369</v>
      </c>
      <c r="C4" s="45" t="s">
        <v>191</v>
      </c>
      <c r="D4" s="38" t="s">
        <v>511</v>
      </c>
      <c r="E4" s="38" t="s">
        <v>156</v>
      </c>
      <c r="F4" s="38" t="s">
        <v>512</v>
      </c>
      <c r="G4" s="38" t="s">
        <v>192</v>
      </c>
      <c r="H4" s="38" t="s">
        <v>194</v>
      </c>
      <c r="I4" s="38" t="s">
        <v>193</v>
      </c>
      <c r="J4" s="38" t="s">
        <v>196</v>
      </c>
      <c r="K4" s="37" t="s">
        <v>24</v>
      </c>
      <c r="L4" s="38" t="s">
        <v>25</v>
      </c>
      <c r="M4" s="38" t="s">
        <v>26</v>
      </c>
      <c r="N4" s="38" t="s">
        <v>79</v>
      </c>
      <c r="O4" s="38" t="s">
        <v>80</v>
      </c>
      <c r="P4" s="43" t="s">
        <v>78</v>
      </c>
      <c r="Q4" s="38" t="s">
        <v>518</v>
      </c>
      <c r="R4" s="38" t="s">
        <v>158</v>
      </c>
      <c r="S4" s="39" t="s">
        <v>12</v>
      </c>
      <c r="T4" s="38" t="s">
        <v>13</v>
      </c>
      <c r="U4" s="38" t="s">
        <v>64</v>
      </c>
      <c r="V4" s="38" t="s">
        <v>159</v>
      </c>
      <c r="W4" s="43" t="s">
        <v>157</v>
      </c>
      <c r="X4" s="41" t="s">
        <v>532</v>
      </c>
      <c r="Y4" s="38" t="s">
        <v>519</v>
      </c>
      <c r="Z4" s="38" t="s">
        <v>520</v>
      </c>
      <c r="AA4" s="38" t="s">
        <v>521</v>
      </c>
      <c r="AB4" s="38" t="s">
        <v>508</v>
      </c>
      <c r="AC4" s="39" t="s">
        <v>12</v>
      </c>
      <c r="AD4" s="38" t="s">
        <v>13</v>
      </c>
      <c r="AE4" s="40" t="s">
        <v>588</v>
      </c>
      <c r="AF4" s="42" t="s">
        <v>165</v>
      </c>
      <c r="AG4" s="63" t="s">
        <v>2960</v>
      </c>
      <c r="AH4" s="60" t="s">
        <v>168</v>
      </c>
      <c r="AI4" s="60" t="s">
        <v>2959</v>
      </c>
      <c r="AJ4" s="60" t="s">
        <v>2958</v>
      </c>
      <c r="AK4" s="40" t="s">
        <v>525</v>
      </c>
      <c r="AL4" s="46" t="s">
        <v>522</v>
      </c>
      <c r="AM4" s="37" t="s">
        <v>87</v>
      </c>
      <c r="AN4" s="38" t="s">
        <v>91</v>
      </c>
      <c r="AO4" s="43" t="s">
        <v>185</v>
      </c>
      <c r="AP4" s="77" t="s">
        <v>2970</v>
      </c>
      <c r="AQ4" s="38" t="s">
        <v>29</v>
      </c>
      <c r="AR4" s="38" t="s">
        <v>370</v>
      </c>
      <c r="AS4" s="38" t="s">
        <v>371</v>
      </c>
      <c r="AT4" s="37" t="s">
        <v>181</v>
      </c>
      <c r="AU4" s="38" t="s">
        <v>180</v>
      </c>
      <c r="AV4" s="52" t="s">
        <v>184</v>
      </c>
      <c r="AW4" s="38" t="s">
        <v>182</v>
      </c>
      <c r="AX4" s="43" t="s">
        <v>183</v>
      </c>
      <c r="AY4" s="37" t="s">
        <v>528</v>
      </c>
      <c r="AZ4" s="38" t="s">
        <v>515</v>
      </c>
      <c r="BA4" s="38" t="s">
        <v>516</v>
      </c>
      <c r="BB4" s="38" t="s">
        <v>176</v>
      </c>
      <c r="BC4" s="38" t="s">
        <v>175</v>
      </c>
      <c r="BD4" s="43" t="s">
        <v>174</v>
      </c>
      <c r="BE4" s="37" t="s">
        <v>457</v>
      </c>
      <c r="BF4" s="38" t="s">
        <v>458</v>
      </c>
      <c r="BG4" s="38" t="s">
        <v>459</v>
      </c>
      <c r="BH4" s="38" t="s">
        <v>86</v>
      </c>
      <c r="BI4" s="38" t="s">
        <v>460</v>
      </c>
      <c r="BJ4" s="38" t="s">
        <v>591</v>
      </c>
      <c r="BK4" s="43" t="s">
        <v>188</v>
      </c>
      <c r="BL4" s="63" t="s">
        <v>526</v>
      </c>
      <c r="BM4" s="60" t="s">
        <v>527</v>
      </c>
      <c r="BN4" s="77" t="s">
        <v>2954</v>
      </c>
      <c r="BO4" s="139" t="s">
        <v>2953</v>
      </c>
      <c r="BP4" s="64" t="s">
        <v>2952</v>
      </c>
    </row>
    <row r="5" spans="1:71" ht="15.75" thickBot="1">
      <c r="AF5" s="19"/>
      <c r="AH5" s="19"/>
      <c r="AK5" s="13"/>
      <c r="AZ5" s="19"/>
      <c r="BD5" s="15"/>
    </row>
    <row r="6" spans="1:71">
      <c r="A6" s="28" t="s">
        <v>197</v>
      </c>
      <c r="B6" s="14" t="s">
        <v>529</v>
      </c>
      <c r="D6" t="s">
        <v>534</v>
      </c>
      <c r="F6" s="14" t="s">
        <v>529</v>
      </c>
      <c r="J6" t="s">
        <v>535</v>
      </c>
      <c r="N6" t="s">
        <v>535</v>
      </c>
      <c r="O6" t="s">
        <v>509</v>
      </c>
      <c r="P6" s="27" t="s">
        <v>198</v>
      </c>
      <c r="Q6" t="s">
        <v>179</v>
      </c>
      <c r="R6" t="s">
        <v>587</v>
      </c>
      <c r="S6" t="s">
        <v>4563</v>
      </c>
      <c r="W6" s="117" t="s">
        <v>4680</v>
      </c>
      <c r="X6" s="118" t="s">
        <v>533</v>
      </c>
      <c r="Y6" s="118" t="s">
        <v>589</v>
      </c>
      <c r="Z6" s="119" t="s">
        <v>4671</v>
      </c>
      <c r="AF6" s="19"/>
      <c r="AG6" s="130" t="s">
        <v>2951</v>
      </c>
      <c r="AH6" s="131"/>
      <c r="AI6" s="131" t="s">
        <v>2950</v>
      </c>
      <c r="AJ6" s="131" t="s">
        <v>4678</v>
      </c>
      <c r="AK6" s="81" t="s">
        <v>4679</v>
      </c>
      <c r="AL6" t="s">
        <v>533</v>
      </c>
      <c r="AO6" t="s">
        <v>1</v>
      </c>
      <c r="AY6" t="s">
        <v>843</v>
      </c>
      <c r="AZ6" s="177" t="s">
        <v>505</v>
      </c>
      <c r="BD6" s="15" t="s">
        <v>172</v>
      </c>
      <c r="BE6" s="27" t="s">
        <v>198</v>
      </c>
      <c r="BF6" t="s">
        <v>215</v>
      </c>
      <c r="BG6" t="s">
        <v>178</v>
      </c>
      <c r="BN6" s="16">
        <v>14</v>
      </c>
      <c r="BO6" t="s">
        <v>4682</v>
      </c>
    </row>
    <row r="7" spans="1:71">
      <c r="B7" s="14">
        <v>44579.625</v>
      </c>
      <c r="C7" s="14"/>
      <c r="D7">
        <v>5904122072</v>
      </c>
      <c r="E7" s="14"/>
      <c r="F7" s="14">
        <v>44579.625</v>
      </c>
      <c r="J7" s="13" t="s">
        <v>366</v>
      </c>
      <c r="K7" s="13"/>
      <c r="L7" s="13"/>
      <c r="M7" s="13"/>
      <c r="N7" s="13" t="s">
        <v>8</v>
      </c>
      <c r="O7" s="16">
        <v>36543</v>
      </c>
      <c r="P7" s="13" t="s">
        <v>592</v>
      </c>
      <c r="Q7" s="53" t="s">
        <v>505</v>
      </c>
      <c r="R7" s="89">
        <v>57401365</v>
      </c>
      <c r="S7" s="54" t="s">
        <v>4556</v>
      </c>
      <c r="T7" s="13" t="s">
        <v>506</v>
      </c>
      <c r="U7" s="15"/>
      <c r="W7" s="120" t="s">
        <v>200</v>
      </c>
      <c r="X7" t="s">
        <v>200</v>
      </c>
      <c r="Y7" s="146" t="s">
        <v>47</v>
      </c>
      <c r="Z7" s="121" t="s">
        <v>4622</v>
      </c>
      <c r="AA7" s="13" t="s">
        <v>505</v>
      </c>
      <c r="AB7" s="13"/>
      <c r="AC7" s="13"/>
      <c r="AD7" s="13"/>
      <c r="AE7" s="13"/>
      <c r="AF7" s="17"/>
      <c r="AG7" s="55" t="s">
        <v>2254</v>
      </c>
      <c r="AH7" s="14"/>
      <c r="AI7" s="17" t="s">
        <v>1208</v>
      </c>
      <c r="AJ7" t="s">
        <v>239</v>
      </c>
      <c r="AK7" s="132" t="s">
        <v>205</v>
      </c>
      <c r="AL7" s="16" t="s">
        <v>201</v>
      </c>
      <c r="AO7" t="s">
        <v>3</v>
      </c>
      <c r="AY7" s="16" t="s">
        <v>845</v>
      </c>
      <c r="AZ7" s="177" t="s">
        <v>581</v>
      </c>
      <c r="BB7" s="14"/>
      <c r="BC7" s="15"/>
      <c r="BD7" s="15" t="s">
        <v>173</v>
      </c>
      <c r="BE7" s="13" t="s">
        <v>592</v>
      </c>
      <c r="BF7" s="1" t="s">
        <v>454</v>
      </c>
      <c r="BG7" s="16" t="s">
        <v>177</v>
      </c>
      <c r="BN7" s="16">
        <v>1</v>
      </c>
      <c r="BO7" t="s">
        <v>4683</v>
      </c>
    </row>
    <row r="8" spans="1:71">
      <c r="C8" s="14"/>
      <c r="D8" s="14"/>
      <c r="E8" s="14"/>
      <c r="J8" s="13" t="s">
        <v>367</v>
      </c>
      <c r="K8" s="13"/>
      <c r="L8" s="13"/>
      <c r="M8" s="13"/>
      <c r="N8" s="13" t="s">
        <v>9</v>
      </c>
      <c r="P8" s="13" t="s">
        <v>593</v>
      </c>
      <c r="Q8" s="55" t="s">
        <v>581</v>
      </c>
      <c r="R8" s="13">
        <v>57401367</v>
      </c>
      <c r="S8" s="56" t="s">
        <v>4556</v>
      </c>
      <c r="T8" t="s">
        <v>506</v>
      </c>
      <c r="U8" s="15"/>
      <c r="W8" s="120" t="s">
        <v>214</v>
      </c>
      <c r="X8" t="s">
        <v>214</v>
      </c>
      <c r="Y8" s="146" t="s">
        <v>51</v>
      </c>
      <c r="Z8" s="121" t="s">
        <v>286</v>
      </c>
      <c r="AA8" s="13" t="s">
        <v>581</v>
      </c>
      <c r="AB8" s="13"/>
      <c r="AC8" s="13"/>
      <c r="AD8" s="13"/>
      <c r="AE8" s="13"/>
      <c r="AF8" s="17"/>
      <c r="AG8" s="55" t="s">
        <v>2255</v>
      </c>
      <c r="AH8" s="14"/>
      <c r="AI8" s="17" t="s">
        <v>1209</v>
      </c>
      <c r="AJ8" t="s">
        <v>239</v>
      </c>
      <c r="AK8" s="56" t="s">
        <v>325</v>
      </c>
      <c r="AL8" s="16" t="s">
        <v>216</v>
      </c>
      <c r="AO8" t="s">
        <v>4</v>
      </c>
      <c r="AY8" s="16" t="s">
        <v>171</v>
      </c>
      <c r="AZ8" s="178" t="s">
        <v>582</v>
      </c>
      <c r="BA8" s="16"/>
      <c r="BB8" s="13"/>
      <c r="BE8" s="13" t="s">
        <v>593</v>
      </c>
      <c r="BF8" s="1" t="s">
        <v>373</v>
      </c>
      <c r="BG8" s="16"/>
      <c r="BH8" s="16"/>
      <c r="BI8" s="16"/>
      <c r="BN8" s="16">
        <v>14</v>
      </c>
      <c r="BO8" t="s">
        <v>4684</v>
      </c>
    </row>
    <row r="9" spans="1:71">
      <c r="C9" s="14"/>
      <c r="D9" s="14"/>
      <c r="E9" s="14"/>
      <c r="K9" s="13"/>
      <c r="L9" s="13"/>
      <c r="M9" s="13"/>
      <c r="P9" t="s">
        <v>840</v>
      </c>
      <c r="Q9" s="55" t="s">
        <v>582</v>
      </c>
      <c r="R9" s="13">
        <v>57401372</v>
      </c>
      <c r="S9" s="56" t="s">
        <v>4556</v>
      </c>
      <c r="T9" t="s">
        <v>506</v>
      </c>
      <c r="U9" s="15"/>
      <c r="W9" s="120" t="s">
        <v>235</v>
      </c>
      <c r="X9" t="s">
        <v>235</v>
      </c>
      <c r="Y9" s="146" t="s">
        <v>46</v>
      </c>
      <c r="Z9" s="121" t="s">
        <v>4622</v>
      </c>
      <c r="AA9" s="13" t="s">
        <v>582</v>
      </c>
      <c r="AB9" s="13"/>
      <c r="AC9" s="13"/>
      <c r="AD9" s="13"/>
      <c r="AE9" s="13"/>
      <c r="AF9" s="17"/>
      <c r="AG9" s="134" t="s">
        <v>2867</v>
      </c>
      <c r="AI9" t="s">
        <v>1821</v>
      </c>
      <c r="AJ9" t="s">
        <v>258</v>
      </c>
      <c r="AK9" s="56" t="s">
        <v>304</v>
      </c>
      <c r="AL9" s="16" t="s">
        <v>236</v>
      </c>
      <c r="AO9" t="s">
        <v>7</v>
      </c>
      <c r="AY9" s="16" t="s">
        <v>847</v>
      </c>
      <c r="AZ9" s="179" t="s">
        <v>583</v>
      </c>
      <c r="BA9" s="16"/>
      <c r="BB9" s="14"/>
      <c r="BE9" t="s">
        <v>840</v>
      </c>
      <c r="BF9" s="1" t="s">
        <v>374</v>
      </c>
      <c r="BG9" s="16"/>
      <c r="BH9" s="16"/>
      <c r="BI9" s="16"/>
      <c r="BN9" s="16">
        <v>14</v>
      </c>
      <c r="BO9" t="s">
        <v>4685</v>
      </c>
    </row>
    <row r="10" spans="1:71">
      <c r="C10" s="14"/>
      <c r="D10" s="14"/>
      <c r="E10" s="14"/>
      <c r="K10" s="13"/>
      <c r="L10" s="13"/>
      <c r="M10" s="13"/>
      <c r="N10" s="32" t="e">
        <f ca="1">b(";",TRUE,N6:N7)</f>
        <v>#NAME?</v>
      </c>
      <c r="P10" t="s">
        <v>603</v>
      </c>
      <c r="Q10" s="55" t="s">
        <v>583</v>
      </c>
      <c r="R10" s="13">
        <v>57401375</v>
      </c>
      <c r="S10" s="56" t="s">
        <v>4556</v>
      </c>
      <c r="T10" t="s">
        <v>506</v>
      </c>
      <c r="U10" s="15"/>
      <c r="W10" s="120" t="s">
        <v>254</v>
      </c>
      <c r="X10" t="s">
        <v>254</v>
      </c>
      <c r="Y10" s="146" t="s">
        <v>4564</v>
      </c>
      <c r="Z10" s="121" t="s">
        <v>4622</v>
      </c>
      <c r="AA10" s="13" t="s">
        <v>583</v>
      </c>
      <c r="AB10" s="13"/>
      <c r="AC10" s="13"/>
      <c r="AD10" s="13"/>
      <c r="AE10" s="17"/>
      <c r="AF10" s="16"/>
      <c r="AG10" s="134" t="s">
        <v>2857</v>
      </c>
      <c r="AI10" t="s">
        <v>1811</v>
      </c>
      <c r="AJ10" t="s">
        <v>258</v>
      </c>
      <c r="AK10" s="56" t="s">
        <v>310</v>
      </c>
      <c r="AL10" s="16" t="s">
        <v>255</v>
      </c>
      <c r="AO10" t="s">
        <v>6</v>
      </c>
      <c r="AY10" s="16" t="s">
        <v>846</v>
      </c>
      <c r="AZ10" s="179" t="s">
        <v>584</v>
      </c>
      <c r="BA10" s="14"/>
      <c r="BB10" s="13"/>
      <c r="BD10" s="16"/>
      <c r="BE10" t="s">
        <v>603</v>
      </c>
      <c r="BF10" s="1" t="s">
        <v>375</v>
      </c>
      <c r="BG10" s="16"/>
      <c r="BH10" s="13"/>
      <c r="BI10" s="13"/>
      <c r="BN10" s="16">
        <v>14</v>
      </c>
      <c r="BO10" t="s">
        <v>4686</v>
      </c>
    </row>
    <row r="11" spans="1:71">
      <c r="A11" s="13"/>
      <c r="C11" s="14"/>
      <c r="D11" s="15"/>
      <c r="E11" s="13"/>
      <c r="F11" s="13"/>
      <c r="G11" s="13"/>
      <c r="H11" s="13"/>
      <c r="J11" s="13"/>
      <c r="K11" s="16"/>
      <c r="L11" s="17"/>
      <c r="M11" s="13"/>
      <c r="N11" s="15"/>
      <c r="P11" t="s">
        <v>604</v>
      </c>
      <c r="Q11" s="55" t="s">
        <v>584</v>
      </c>
      <c r="R11" s="13">
        <v>57401378</v>
      </c>
      <c r="S11" s="56" t="s">
        <v>4556</v>
      </c>
      <c r="T11" t="s">
        <v>506</v>
      </c>
      <c r="U11" s="13"/>
      <c r="W11" s="120" t="s">
        <v>276</v>
      </c>
      <c r="X11" t="s">
        <v>276</v>
      </c>
      <c r="Y11" s="146" t="s">
        <v>43</v>
      </c>
      <c r="Z11" s="121" t="s">
        <v>4624</v>
      </c>
      <c r="AA11" s="17" t="s">
        <v>584</v>
      </c>
      <c r="AB11" s="16"/>
      <c r="AC11" s="17"/>
      <c r="AD11" s="13"/>
      <c r="AE11" s="13"/>
      <c r="AF11" s="16"/>
      <c r="AG11" s="134" t="s">
        <v>2878</v>
      </c>
      <c r="AI11" t="s">
        <v>1832</v>
      </c>
      <c r="AJ11" t="s">
        <v>258</v>
      </c>
      <c r="AK11" s="56" t="s">
        <v>310</v>
      </c>
      <c r="AL11" s="16"/>
      <c r="AO11" t="s">
        <v>5</v>
      </c>
      <c r="AT11" s="13"/>
      <c r="AY11" t="s">
        <v>170</v>
      </c>
      <c r="AZ11" s="179" t="s">
        <v>585</v>
      </c>
      <c r="BE11" t="s">
        <v>604</v>
      </c>
      <c r="BF11" s="1" t="s">
        <v>376</v>
      </c>
      <c r="BN11" s="16">
        <v>14</v>
      </c>
      <c r="BO11" t="s">
        <v>4687</v>
      </c>
    </row>
    <row r="12" spans="1:71">
      <c r="A12" s="13"/>
      <c r="C12" s="14"/>
      <c r="D12" s="15"/>
      <c r="E12" s="13"/>
      <c r="F12" s="13"/>
      <c r="G12" s="13"/>
      <c r="H12" s="13"/>
      <c r="J12" s="13"/>
      <c r="K12" s="16"/>
      <c r="L12" s="17"/>
      <c r="M12" s="13"/>
      <c r="N12" s="15"/>
      <c r="P12" t="s">
        <v>601</v>
      </c>
      <c r="Q12" s="55" t="s">
        <v>585</v>
      </c>
      <c r="R12" s="13">
        <v>57401380</v>
      </c>
      <c r="S12" s="56" t="s">
        <v>4556</v>
      </c>
      <c r="T12" t="s">
        <v>506</v>
      </c>
      <c r="U12" s="13"/>
      <c r="W12" s="120" t="s">
        <v>284</v>
      </c>
      <c r="X12" t="s">
        <v>284</v>
      </c>
      <c r="Y12" s="146" t="s">
        <v>40</v>
      </c>
      <c r="Z12" s="121" t="s">
        <v>4627</v>
      </c>
      <c r="AA12" s="17" t="s">
        <v>585</v>
      </c>
      <c r="AB12" s="16"/>
      <c r="AC12" s="17"/>
      <c r="AD12" s="13"/>
      <c r="AE12" s="13"/>
      <c r="AF12" s="16"/>
      <c r="AG12" s="135" t="s">
        <v>1976</v>
      </c>
      <c r="AH12" s="16"/>
      <c r="AI12" s="16" t="s">
        <v>930</v>
      </c>
      <c r="AJ12" t="s">
        <v>258</v>
      </c>
      <c r="AK12" s="56" t="s">
        <v>310</v>
      </c>
      <c r="AL12" s="16"/>
      <c r="AO12" t="s">
        <v>2</v>
      </c>
      <c r="AT12" s="13"/>
      <c r="AY12" t="s">
        <v>844</v>
      </c>
      <c r="AZ12" s="180" t="s">
        <v>586</v>
      </c>
      <c r="BE12" t="s">
        <v>601</v>
      </c>
      <c r="BF12" s="1" t="s">
        <v>377</v>
      </c>
      <c r="BN12" s="16">
        <v>0</v>
      </c>
      <c r="BO12" t="s">
        <v>4688</v>
      </c>
    </row>
    <row r="13" spans="1:71">
      <c r="A13" s="13"/>
      <c r="C13" s="14"/>
      <c r="D13" s="15"/>
      <c r="E13" s="13"/>
      <c r="F13" s="13"/>
      <c r="G13" s="13"/>
      <c r="H13" s="13"/>
      <c r="J13" s="13"/>
      <c r="K13" s="16"/>
      <c r="L13" s="17"/>
      <c r="M13" s="13"/>
      <c r="N13" s="15"/>
      <c r="P13" s="16" t="s">
        <v>594</v>
      </c>
      <c r="Q13" s="55" t="s">
        <v>586</v>
      </c>
      <c r="R13" s="13">
        <v>57401370</v>
      </c>
      <c r="S13" s="56" t="s">
        <v>4557</v>
      </c>
      <c r="T13" t="s">
        <v>506</v>
      </c>
      <c r="U13" s="13"/>
      <c r="W13" s="120" t="s">
        <v>2961</v>
      </c>
      <c r="X13" t="s">
        <v>291</v>
      </c>
      <c r="Y13" s="146" t="s">
        <v>35</v>
      </c>
      <c r="Z13" s="121" t="s">
        <v>4624</v>
      </c>
      <c r="AA13" s="17" t="s">
        <v>586</v>
      </c>
      <c r="AB13" s="16"/>
      <c r="AC13" s="17"/>
      <c r="AD13" s="13"/>
      <c r="AE13" s="13"/>
      <c r="AF13" s="16"/>
      <c r="AG13" s="134" t="s">
        <v>2294</v>
      </c>
      <c r="AI13" t="s">
        <v>1248</v>
      </c>
      <c r="AJ13" t="s">
        <v>258</v>
      </c>
      <c r="AK13" s="132" t="s">
        <v>259</v>
      </c>
      <c r="AL13" s="16"/>
      <c r="AT13" s="13"/>
      <c r="AZ13" t="s">
        <v>561</v>
      </c>
      <c r="BE13" s="16" t="s">
        <v>594</v>
      </c>
      <c r="BF13" s="1" t="s">
        <v>378</v>
      </c>
      <c r="BN13" s="16">
        <v>0</v>
      </c>
      <c r="BO13" t="s">
        <v>4689</v>
      </c>
    </row>
    <row r="14" spans="1:71">
      <c r="A14" s="13"/>
      <c r="C14" s="14"/>
      <c r="D14" s="15"/>
      <c r="E14" s="13"/>
      <c r="F14" s="13"/>
      <c r="G14" s="13"/>
      <c r="H14" s="13"/>
      <c r="J14" s="13"/>
      <c r="K14" s="16"/>
      <c r="L14" s="17"/>
      <c r="M14" s="13"/>
      <c r="N14" s="15"/>
      <c r="P14" t="s">
        <v>596</v>
      </c>
      <c r="Q14" s="55" t="s">
        <v>536</v>
      </c>
      <c r="R14" s="13">
        <v>57708000</v>
      </c>
      <c r="S14" s="56" t="s">
        <v>4558</v>
      </c>
      <c r="T14" s="13" t="s">
        <v>4574</v>
      </c>
      <c r="U14" s="13"/>
      <c r="W14" s="120" t="s">
        <v>296</v>
      </c>
      <c r="X14" t="s">
        <v>296</v>
      </c>
      <c r="Y14" s="146" t="s">
        <v>39</v>
      </c>
      <c r="Z14" s="121" t="s">
        <v>286</v>
      </c>
      <c r="AA14" s="17" t="s">
        <v>536</v>
      </c>
      <c r="AB14" s="16"/>
      <c r="AC14" s="17"/>
      <c r="AD14" s="13"/>
      <c r="AE14" s="13"/>
      <c r="AF14" s="16"/>
      <c r="AG14" s="134" t="s">
        <v>2866</v>
      </c>
      <c r="AI14" t="s">
        <v>1820</v>
      </c>
      <c r="AJ14" t="s">
        <v>258</v>
      </c>
      <c r="AK14" s="132" t="s">
        <v>259</v>
      </c>
      <c r="AL14" s="16"/>
      <c r="AT14" s="13"/>
      <c r="AZ14" t="s">
        <v>571</v>
      </c>
      <c r="BE14" t="s">
        <v>596</v>
      </c>
      <c r="BF14" s="1" t="s">
        <v>379</v>
      </c>
      <c r="BN14" s="16">
        <v>0</v>
      </c>
      <c r="BO14" t="s">
        <v>4681</v>
      </c>
    </row>
    <row r="15" spans="1:71">
      <c r="A15" s="13"/>
      <c r="C15" s="14"/>
      <c r="D15" s="15"/>
      <c r="E15" s="13"/>
      <c r="F15" s="13"/>
      <c r="G15" s="13"/>
      <c r="H15" s="13"/>
      <c r="J15" s="13"/>
      <c r="K15" s="16"/>
      <c r="L15" s="17"/>
      <c r="M15" s="13"/>
      <c r="N15" s="15"/>
      <c r="O15" s="13"/>
      <c r="P15" t="s">
        <v>597</v>
      </c>
      <c r="Q15" s="55" t="s">
        <v>537</v>
      </c>
      <c r="R15" s="13">
        <v>57712000</v>
      </c>
      <c r="S15" s="56" t="s">
        <v>4557</v>
      </c>
      <c r="T15" s="13" t="s">
        <v>4569</v>
      </c>
      <c r="U15" s="13"/>
      <c r="W15" s="120" t="s">
        <v>2962</v>
      </c>
      <c r="X15" t="s">
        <v>300</v>
      </c>
      <c r="Y15" s="146" t="s">
        <v>42</v>
      </c>
      <c r="Z15" s="121" t="s">
        <v>286</v>
      </c>
      <c r="AA15" s="17" t="s">
        <v>537</v>
      </c>
      <c r="AB15" s="16"/>
      <c r="AC15" s="17"/>
      <c r="AD15" s="13"/>
      <c r="AE15" s="13"/>
      <c r="AF15" s="16"/>
      <c r="AG15" s="134" t="s">
        <v>2744</v>
      </c>
      <c r="AI15" t="s">
        <v>1698</v>
      </c>
      <c r="AJ15" t="s">
        <v>258</v>
      </c>
      <c r="AK15" s="56" t="s">
        <v>310</v>
      </c>
      <c r="AL15" s="16"/>
      <c r="AT15" s="13"/>
      <c r="AZ15" t="s">
        <v>4729</v>
      </c>
      <c r="BE15" t="s">
        <v>597</v>
      </c>
      <c r="BF15" s="1" t="s">
        <v>380</v>
      </c>
    </row>
    <row r="16" spans="1:71">
      <c r="A16" s="13"/>
      <c r="C16" s="14"/>
      <c r="D16" s="15"/>
      <c r="E16" s="13"/>
      <c r="F16" s="13"/>
      <c r="G16" s="13"/>
      <c r="H16" s="13"/>
      <c r="J16" s="13"/>
      <c r="K16" s="16"/>
      <c r="L16" s="17"/>
      <c r="M16" s="13"/>
      <c r="N16" s="15"/>
      <c r="O16" s="13"/>
      <c r="P16" t="s">
        <v>781</v>
      </c>
      <c r="Q16" s="55" t="s">
        <v>538</v>
      </c>
      <c r="R16" s="13">
        <v>57714000</v>
      </c>
      <c r="S16" s="56" t="s">
        <v>4559</v>
      </c>
      <c r="T16" s="13" t="s">
        <v>4588</v>
      </c>
      <c r="U16" s="13"/>
      <c r="W16" s="120" t="s">
        <v>2963</v>
      </c>
      <c r="X16" t="s">
        <v>303</v>
      </c>
      <c r="Y16" s="146" t="s">
        <v>50</v>
      </c>
      <c r="Z16" s="121" t="s">
        <v>286</v>
      </c>
      <c r="AA16" s="17" t="s">
        <v>538</v>
      </c>
      <c r="AB16" s="16"/>
      <c r="AC16" s="17"/>
      <c r="AD16" s="13"/>
      <c r="AE16" s="13"/>
      <c r="AF16" s="16"/>
      <c r="AG16" s="134" t="s">
        <v>2067</v>
      </c>
      <c r="AI16" t="s">
        <v>1021</v>
      </c>
      <c r="AJ16" t="s">
        <v>258</v>
      </c>
      <c r="AK16" s="132" t="s">
        <v>259</v>
      </c>
      <c r="AL16" s="16"/>
      <c r="AT16" s="13"/>
      <c r="AZ16" t="s">
        <v>562</v>
      </c>
      <c r="BE16" t="s">
        <v>781</v>
      </c>
      <c r="BF16" s="1" t="s">
        <v>381</v>
      </c>
    </row>
    <row r="17" spans="1:58">
      <c r="A17" s="13"/>
      <c r="C17" s="14"/>
      <c r="D17" s="15"/>
      <c r="E17" s="13"/>
      <c r="F17" s="13"/>
      <c r="G17" s="13"/>
      <c r="H17" s="13"/>
      <c r="J17" s="13"/>
      <c r="K17" s="16"/>
      <c r="L17" s="17"/>
      <c r="M17" s="13"/>
      <c r="N17" s="15"/>
      <c r="O17" s="13"/>
      <c r="P17" t="s">
        <v>599</v>
      </c>
      <c r="Q17" s="55" t="s">
        <v>539</v>
      </c>
      <c r="R17" s="13">
        <v>57715000</v>
      </c>
      <c r="S17" s="56" t="s">
        <v>4559</v>
      </c>
      <c r="T17" s="13" t="s">
        <v>4589</v>
      </c>
      <c r="U17" s="13"/>
      <c r="W17" s="120" t="s">
        <v>2964</v>
      </c>
      <c r="X17" t="s">
        <v>306</v>
      </c>
      <c r="Y17" s="146" t="s">
        <v>38</v>
      </c>
      <c r="Z17" s="121" t="s">
        <v>4624</v>
      </c>
      <c r="AA17" s="17" t="s">
        <v>539</v>
      </c>
      <c r="AB17" s="16"/>
      <c r="AC17" s="17"/>
      <c r="AD17" s="13"/>
      <c r="AE17" s="13"/>
      <c r="AF17" s="16"/>
      <c r="AG17" s="134" t="s">
        <v>2879</v>
      </c>
      <c r="AI17" t="s">
        <v>1833</v>
      </c>
      <c r="AJ17" t="s">
        <v>258</v>
      </c>
      <c r="AK17" s="56" t="s">
        <v>307</v>
      </c>
      <c r="AL17" s="16"/>
      <c r="AT17" s="13"/>
      <c r="AZ17" t="s">
        <v>572</v>
      </c>
      <c r="BE17" t="s">
        <v>599</v>
      </c>
      <c r="BF17" s="1" t="s">
        <v>382</v>
      </c>
    </row>
    <row r="18" spans="1:58">
      <c r="A18" s="13"/>
      <c r="C18" s="14"/>
      <c r="D18" s="15"/>
      <c r="E18" s="13"/>
      <c r="F18" s="13"/>
      <c r="G18" s="13"/>
      <c r="H18" s="13"/>
      <c r="J18" s="13"/>
      <c r="K18" s="16"/>
      <c r="L18" s="17"/>
      <c r="M18" s="13"/>
      <c r="N18" s="15"/>
      <c r="O18" s="13"/>
      <c r="P18" t="s">
        <v>598</v>
      </c>
      <c r="Q18" s="55" t="s">
        <v>540</v>
      </c>
      <c r="R18" s="13">
        <v>57717000</v>
      </c>
      <c r="S18" s="56" t="s">
        <v>4559</v>
      </c>
      <c r="T18" s="13" t="s">
        <v>4579</v>
      </c>
      <c r="U18" s="13"/>
      <c r="W18" s="120" t="s">
        <v>2965</v>
      </c>
      <c r="X18" t="s">
        <v>309</v>
      </c>
      <c r="Y18" s="146" t="s">
        <v>49</v>
      </c>
      <c r="Z18" s="121" t="s">
        <v>4626</v>
      </c>
      <c r="AA18" s="17" t="s">
        <v>540</v>
      </c>
      <c r="AB18" s="16"/>
      <c r="AC18" s="17"/>
      <c r="AD18" s="13"/>
      <c r="AE18" s="13"/>
      <c r="AF18" s="16"/>
      <c r="AG18" s="134" t="s">
        <v>2882</v>
      </c>
      <c r="AI18" t="s">
        <v>1836</v>
      </c>
      <c r="AJ18" t="s">
        <v>258</v>
      </c>
      <c r="AK18" s="56" t="s">
        <v>307</v>
      </c>
      <c r="AL18" s="16"/>
      <c r="AT18" s="13"/>
      <c r="AZ18" t="s">
        <v>537</v>
      </c>
      <c r="BE18" t="s">
        <v>598</v>
      </c>
      <c r="BF18" s="1" t="s">
        <v>383</v>
      </c>
    </row>
    <row r="19" spans="1:58">
      <c r="A19" s="13"/>
      <c r="C19" s="14"/>
      <c r="D19" s="15"/>
      <c r="E19" s="13"/>
      <c r="F19" s="13"/>
      <c r="G19" s="13"/>
      <c r="H19" s="13"/>
      <c r="J19" s="13"/>
      <c r="K19" s="16"/>
      <c r="L19" s="17"/>
      <c r="M19" s="13"/>
      <c r="N19" s="15"/>
      <c r="O19" s="13"/>
      <c r="P19" t="s">
        <v>595</v>
      </c>
      <c r="Q19" s="55" t="s">
        <v>541</v>
      </c>
      <c r="R19" s="13">
        <v>57718000</v>
      </c>
      <c r="S19" s="56" t="s">
        <v>4559</v>
      </c>
      <c r="T19" s="13" t="s">
        <v>4590</v>
      </c>
      <c r="U19" s="13"/>
      <c r="W19" s="120" t="s">
        <v>2966</v>
      </c>
      <c r="X19" t="s">
        <v>312</v>
      </c>
      <c r="Y19" s="146" t="s">
        <v>41</v>
      </c>
      <c r="Z19" s="121" t="s">
        <v>4618</v>
      </c>
      <c r="AA19" s="17" t="s">
        <v>541</v>
      </c>
      <c r="AB19" s="16"/>
      <c r="AC19" s="17"/>
      <c r="AD19" s="13"/>
      <c r="AE19" s="13"/>
      <c r="AF19" s="16"/>
      <c r="AG19" s="135" t="s">
        <v>2009</v>
      </c>
      <c r="AH19" s="16"/>
      <c r="AI19" s="16" t="s">
        <v>963</v>
      </c>
      <c r="AJ19" t="s">
        <v>286</v>
      </c>
      <c r="AK19" s="56" t="s">
        <v>325</v>
      </c>
      <c r="AL19" s="16"/>
      <c r="AT19" s="13"/>
      <c r="AZ19" t="s">
        <v>563</v>
      </c>
      <c r="BE19" t="s">
        <v>595</v>
      </c>
      <c r="BF19" s="1" t="s">
        <v>384</v>
      </c>
    </row>
    <row r="20" spans="1:58">
      <c r="A20" s="13"/>
      <c r="C20" s="14"/>
      <c r="D20" s="15"/>
      <c r="E20" s="13"/>
      <c r="F20" s="13"/>
      <c r="G20" s="13"/>
      <c r="H20" s="13"/>
      <c r="J20" s="13"/>
      <c r="K20" s="16"/>
      <c r="L20" s="17"/>
      <c r="M20" s="13"/>
      <c r="N20" s="15"/>
      <c r="O20" s="13"/>
      <c r="P20" t="s">
        <v>600</v>
      </c>
      <c r="Q20" s="55" t="s">
        <v>542</v>
      </c>
      <c r="R20" s="13">
        <v>57759000</v>
      </c>
      <c r="S20" s="56" t="s">
        <v>4557</v>
      </c>
      <c r="T20" s="13" t="s">
        <v>4591</v>
      </c>
      <c r="U20" s="13"/>
      <c r="W20" s="120" t="s">
        <v>2967</v>
      </c>
      <c r="X20" t="s">
        <v>315</v>
      </c>
      <c r="Y20" s="146" t="s">
        <v>52</v>
      </c>
      <c r="Z20" s="121" t="s">
        <v>4624</v>
      </c>
      <c r="AA20" s="17" t="s">
        <v>542</v>
      </c>
      <c r="AB20" s="16"/>
      <c r="AC20" s="17"/>
      <c r="AD20" s="13"/>
      <c r="AE20" s="13"/>
      <c r="AF20" s="16"/>
      <c r="AG20" s="136" t="s">
        <v>1894</v>
      </c>
      <c r="AH20" s="13"/>
      <c r="AI20" s="16" t="s">
        <v>848</v>
      </c>
      <c r="AJ20" t="s">
        <v>286</v>
      </c>
      <c r="AK20" s="56" t="s">
        <v>325</v>
      </c>
      <c r="AL20" s="16"/>
      <c r="AT20" s="13"/>
      <c r="AZ20" t="s">
        <v>538</v>
      </c>
      <c r="BE20" t="s">
        <v>600</v>
      </c>
      <c r="BF20" s="1" t="s">
        <v>385</v>
      </c>
    </row>
    <row r="21" spans="1:58">
      <c r="A21" s="13"/>
      <c r="C21" s="14"/>
      <c r="D21" s="15"/>
      <c r="E21" s="13"/>
      <c r="F21" s="13"/>
      <c r="G21" s="13"/>
      <c r="H21" s="13"/>
      <c r="J21" s="13"/>
      <c r="K21" s="16"/>
      <c r="L21" s="17"/>
      <c r="M21" s="13"/>
      <c r="N21" s="15"/>
      <c r="O21" s="13"/>
      <c r="P21" t="s">
        <v>602</v>
      </c>
      <c r="Q21" s="55" t="s">
        <v>543</v>
      </c>
      <c r="R21" s="13">
        <v>57719000</v>
      </c>
      <c r="S21" s="56" t="s">
        <v>4559</v>
      </c>
      <c r="T21" s="13" t="s">
        <v>4592</v>
      </c>
      <c r="U21" s="13"/>
      <c r="W21" s="120" t="s">
        <v>318</v>
      </c>
      <c r="X21" t="s">
        <v>318</v>
      </c>
      <c r="Y21" s="146" t="s">
        <v>37</v>
      </c>
      <c r="Z21" s="121" t="s">
        <v>4620</v>
      </c>
      <c r="AA21" s="17" t="s">
        <v>543</v>
      </c>
      <c r="AB21" s="16"/>
      <c r="AC21" s="17"/>
      <c r="AD21" s="13"/>
      <c r="AE21" s="13"/>
      <c r="AF21" s="16"/>
      <c r="AG21" s="136" t="s">
        <v>1895</v>
      </c>
      <c r="AH21" s="13"/>
      <c r="AI21" s="16" t="s">
        <v>849</v>
      </c>
      <c r="AJ21" t="s">
        <v>286</v>
      </c>
      <c r="AK21" s="56" t="s">
        <v>325</v>
      </c>
      <c r="AL21" s="16"/>
      <c r="AT21" s="13"/>
      <c r="AZ21" t="s">
        <v>4734</v>
      </c>
      <c r="BE21" t="s">
        <v>602</v>
      </c>
      <c r="BF21" s="1" t="s">
        <v>455</v>
      </c>
    </row>
    <row r="22" spans="1:58">
      <c r="A22" s="13"/>
      <c r="C22" s="14"/>
      <c r="D22" s="15"/>
      <c r="E22" s="13"/>
      <c r="F22" s="13"/>
      <c r="G22" s="13"/>
      <c r="H22" s="13"/>
      <c r="J22" s="13"/>
      <c r="K22" s="16"/>
      <c r="L22" s="17"/>
      <c r="M22" s="13"/>
      <c r="N22" s="15"/>
      <c r="O22" s="13"/>
      <c r="P22" t="s">
        <v>608</v>
      </c>
      <c r="Q22" s="55" t="s">
        <v>544</v>
      </c>
      <c r="R22" s="13">
        <v>57760000</v>
      </c>
      <c r="S22" s="56" t="s">
        <v>4558</v>
      </c>
      <c r="T22" s="13" t="s">
        <v>4593</v>
      </c>
      <c r="U22" s="13"/>
      <c r="W22" s="120" t="s">
        <v>2968</v>
      </c>
      <c r="X22" t="s">
        <v>321</v>
      </c>
      <c r="Y22" s="146" t="s">
        <v>36</v>
      </c>
      <c r="Z22" s="121" t="s">
        <v>4620</v>
      </c>
      <c r="AA22" s="17" t="s">
        <v>544</v>
      </c>
      <c r="AB22" s="16"/>
      <c r="AC22" s="17"/>
      <c r="AD22" s="13"/>
      <c r="AE22" s="13"/>
      <c r="AF22" s="16"/>
      <c r="AG22" s="136" t="s">
        <v>1896</v>
      </c>
      <c r="AH22" s="13"/>
      <c r="AI22" s="16" t="s">
        <v>850</v>
      </c>
      <c r="AJ22" t="s">
        <v>286</v>
      </c>
      <c r="AK22" s="56" t="s">
        <v>325</v>
      </c>
      <c r="AL22" s="16"/>
      <c r="AT22" s="13"/>
      <c r="AZ22" t="s">
        <v>541</v>
      </c>
      <c r="BE22" t="s">
        <v>608</v>
      </c>
      <c r="BF22" s="1" t="s">
        <v>386</v>
      </c>
    </row>
    <row r="23" spans="1:58">
      <c r="A23" s="13"/>
      <c r="C23" s="14"/>
      <c r="D23" s="15"/>
      <c r="E23" s="13"/>
      <c r="F23" s="13"/>
      <c r="G23" s="13"/>
      <c r="H23" s="13"/>
      <c r="J23" s="13"/>
      <c r="K23" s="16"/>
      <c r="L23" s="17"/>
      <c r="M23" s="13"/>
      <c r="N23" s="15"/>
      <c r="O23" s="13"/>
      <c r="P23" t="s">
        <v>745</v>
      </c>
      <c r="Q23" s="55" t="s">
        <v>545</v>
      </c>
      <c r="R23" s="13">
        <v>57720000</v>
      </c>
      <c r="S23" s="56" t="s">
        <v>4557</v>
      </c>
      <c r="T23" s="13" t="s">
        <v>4567</v>
      </c>
      <c r="U23" s="13"/>
      <c r="W23" s="120" t="s">
        <v>324</v>
      </c>
      <c r="X23" t="s">
        <v>324</v>
      </c>
      <c r="Y23" s="146" t="s">
        <v>44</v>
      </c>
      <c r="Z23" s="121" t="s">
        <v>4620</v>
      </c>
      <c r="AA23" s="17" t="s">
        <v>545</v>
      </c>
      <c r="AB23" s="16"/>
      <c r="AC23" s="17"/>
      <c r="AD23" s="13"/>
      <c r="AE23" s="13"/>
      <c r="AF23" s="16"/>
      <c r="AG23" s="136" t="s">
        <v>1897</v>
      </c>
      <c r="AH23" s="13"/>
      <c r="AI23" s="17" t="s">
        <v>851</v>
      </c>
      <c r="AJ23" t="s">
        <v>286</v>
      </c>
      <c r="AK23" s="56" t="s">
        <v>325</v>
      </c>
      <c r="AL23" s="16"/>
      <c r="AT23" s="13"/>
      <c r="AZ23" t="s">
        <v>573</v>
      </c>
      <c r="BE23" t="s">
        <v>745</v>
      </c>
      <c r="BF23" s="1" t="s">
        <v>387</v>
      </c>
    </row>
    <row r="24" spans="1:58">
      <c r="A24" s="13"/>
      <c r="C24" s="14"/>
      <c r="D24" s="15"/>
      <c r="E24" s="13"/>
      <c r="F24" s="13"/>
      <c r="G24" s="13"/>
      <c r="H24" s="13"/>
      <c r="J24" s="13"/>
      <c r="K24" s="16"/>
      <c r="L24" s="17"/>
      <c r="M24" s="13"/>
      <c r="N24" s="15"/>
      <c r="O24" s="13"/>
      <c r="P24" t="s">
        <v>605</v>
      </c>
      <c r="Q24" s="55" t="s">
        <v>546</v>
      </c>
      <c r="R24" s="13">
        <v>57722000</v>
      </c>
      <c r="S24" s="56" t="s">
        <v>4560</v>
      </c>
      <c r="T24" s="13" t="s">
        <v>4594</v>
      </c>
      <c r="U24" s="13"/>
      <c r="W24" s="120" t="s">
        <v>327</v>
      </c>
      <c r="X24" t="s">
        <v>327</v>
      </c>
      <c r="Y24" s="146" t="s">
        <v>45</v>
      </c>
      <c r="Z24" s="121" t="s">
        <v>286</v>
      </c>
      <c r="AA24" s="17" t="s">
        <v>546</v>
      </c>
      <c r="AB24" s="16"/>
      <c r="AC24" s="17"/>
      <c r="AD24" s="13"/>
      <c r="AE24" s="13"/>
      <c r="AF24" s="16"/>
      <c r="AG24" s="135" t="s">
        <v>1898</v>
      </c>
      <c r="AH24" s="16"/>
      <c r="AI24" s="16" t="s">
        <v>852</v>
      </c>
      <c r="AJ24" t="s">
        <v>286</v>
      </c>
      <c r="AK24" s="56" t="s">
        <v>325</v>
      </c>
      <c r="AL24" s="16"/>
      <c r="AT24" s="13"/>
      <c r="AZ24" t="s">
        <v>4739</v>
      </c>
      <c r="BE24" t="s">
        <v>605</v>
      </c>
      <c r="BF24" s="1" t="s">
        <v>388</v>
      </c>
    </row>
    <row r="25" spans="1:58">
      <c r="A25" s="13"/>
      <c r="C25" s="14"/>
      <c r="D25" s="15"/>
      <c r="E25" s="13"/>
      <c r="F25" s="13"/>
      <c r="G25" s="13"/>
      <c r="H25" s="13"/>
      <c r="J25" s="13"/>
      <c r="K25" s="16"/>
      <c r="L25" s="17"/>
      <c r="M25" s="13"/>
      <c r="N25" s="15"/>
      <c r="O25" s="13"/>
      <c r="P25" t="s">
        <v>607</v>
      </c>
      <c r="Q25" s="55" t="s">
        <v>547</v>
      </c>
      <c r="R25" s="13">
        <v>57726000</v>
      </c>
      <c r="S25" s="56" t="s">
        <v>4559</v>
      </c>
      <c r="T25" s="13" t="s">
        <v>4585</v>
      </c>
      <c r="U25" s="13"/>
      <c r="W25" s="120" t="s">
        <v>286</v>
      </c>
      <c r="X25" t="s">
        <v>286</v>
      </c>
      <c r="Y25" s="146" t="s">
        <v>48</v>
      </c>
      <c r="Z25" s="121" t="s">
        <v>286</v>
      </c>
      <c r="AA25" s="17" t="s">
        <v>547</v>
      </c>
      <c r="AB25" s="16"/>
      <c r="AC25" s="17"/>
      <c r="AD25" s="13"/>
      <c r="AE25" s="13"/>
      <c r="AF25" s="16"/>
      <c r="AG25" s="135" t="s">
        <v>1899</v>
      </c>
      <c r="AH25" s="16"/>
      <c r="AI25" s="16" t="s">
        <v>853</v>
      </c>
      <c r="AJ25" t="s">
        <v>286</v>
      </c>
      <c r="AK25" s="56" t="s">
        <v>325</v>
      </c>
      <c r="AL25" s="16"/>
      <c r="AT25" s="13"/>
      <c r="AZ25" t="s">
        <v>542</v>
      </c>
      <c r="BE25" t="s">
        <v>607</v>
      </c>
      <c r="BF25" s="1" t="s">
        <v>389</v>
      </c>
    </row>
    <row r="26" spans="1:58" ht="15.75" thickBot="1">
      <c r="A26" s="13"/>
      <c r="C26" s="14"/>
      <c r="D26" s="15"/>
      <c r="E26" s="13"/>
      <c r="F26" s="13"/>
      <c r="G26" s="13"/>
      <c r="H26" s="13"/>
      <c r="J26" s="13"/>
      <c r="K26" s="16"/>
      <c r="L26" s="17"/>
      <c r="M26" s="13"/>
      <c r="N26" s="15"/>
      <c r="O26" s="13"/>
      <c r="P26" t="s">
        <v>609</v>
      </c>
      <c r="Q26" s="55" t="s">
        <v>548</v>
      </c>
      <c r="R26" s="13">
        <v>57727000</v>
      </c>
      <c r="S26" s="56" t="s">
        <v>4557</v>
      </c>
      <c r="T26" s="13" t="s">
        <v>4580</v>
      </c>
      <c r="U26" s="13"/>
      <c r="W26" s="122" t="s">
        <v>267</v>
      </c>
      <c r="X26" s="140" t="s">
        <v>267</v>
      </c>
      <c r="Y26" s="123" t="s">
        <v>43</v>
      </c>
      <c r="Z26" s="124" t="s">
        <v>4626</v>
      </c>
      <c r="AA26" s="17" t="s">
        <v>548</v>
      </c>
      <c r="AB26" s="16"/>
      <c r="AC26" s="17"/>
      <c r="AD26" s="13"/>
      <c r="AE26" s="13"/>
      <c r="AF26" s="16"/>
      <c r="AG26" s="135" t="s">
        <v>1900</v>
      </c>
      <c r="AH26" s="16"/>
      <c r="AI26" s="16" t="s">
        <v>854</v>
      </c>
      <c r="AJ26" t="s">
        <v>286</v>
      </c>
      <c r="AK26" s="56" t="s">
        <v>325</v>
      </c>
      <c r="AL26" s="16"/>
      <c r="AT26" s="13"/>
      <c r="AZ26" t="s">
        <v>574</v>
      </c>
      <c r="BE26" t="s">
        <v>609</v>
      </c>
      <c r="BF26" s="1" t="s">
        <v>390</v>
      </c>
    </row>
    <row r="27" spans="1:58">
      <c r="A27" s="13"/>
      <c r="C27" s="14"/>
      <c r="D27" s="15"/>
      <c r="E27" s="13"/>
      <c r="F27" s="13"/>
      <c r="G27" s="13"/>
      <c r="H27" s="13"/>
      <c r="J27" s="13"/>
      <c r="K27" s="16"/>
      <c r="L27" s="17"/>
      <c r="M27" s="13"/>
      <c r="N27" s="15"/>
      <c r="O27" s="13"/>
      <c r="P27" t="s">
        <v>606</v>
      </c>
      <c r="Q27" s="55" t="s">
        <v>549</v>
      </c>
      <c r="R27" s="13">
        <v>57761000</v>
      </c>
      <c r="S27" s="56" t="s">
        <v>4561</v>
      </c>
      <c r="T27" s="13" t="s">
        <v>4595</v>
      </c>
      <c r="U27" s="13"/>
      <c r="W27" s="13"/>
      <c r="Y27" s="13"/>
      <c r="Z27" s="13"/>
      <c r="AA27" s="17" t="s">
        <v>549</v>
      </c>
      <c r="AB27" s="16"/>
      <c r="AC27" s="17"/>
      <c r="AD27" s="13"/>
      <c r="AE27" s="13"/>
      <c r="AF27" s="16"/>
      <c r="AG27" s="135" t="s">
        <v>1901</v>
      </c>
      <c r="AH27" s="16"/>
      <c r="AI27" s="16" t="s">
        <v>855</v>
      </c>
      <c r="AJ27" t="s">
        <v>286</v>
      </c>
      <c r="AK27" s="56" t="s">
        <v>325</v>
      </c>
      <c r="AL27" s="16"/>
      <c r="AT27" s="13"/>
      <c r="AZ27" t="s">
        <v>4730</v>
      </c>
      <c r="BE27" t="s">
        <v>606</v>
      </c>
      <c r="BF27" s="1" t="s">
        <v>391</v>
      </c>
    </row>
    <row r="28" spans="1:58">
      <c r="A28" s="13"/>
      <c r="C28" s="14"/>
      <c r="D28" s="15"/>
      <c r="E28" s="13"/>
      <c r="F28" s="13"/>
      <c r="G28" s="13"/>
      <c r="H28" s="13"/>
      <c r="J28" s="13"/>
      <c r="K28" s="16"/>
      <c r="L28" s="17"/>
      <c r="M28" s="13"/>
      <c r="N28" s="15"/>
      <c r="O28" s="13"/>
      <c r="P28" t="s">
        <v>626</v>
      </c>
      <c r="Q28" s="55" t="s">
        <v>550</v>
      </c>
      <c r="R28" s="13">
        <v>57728000</v>
      </c>
      <c r="S28" s="56" t="s">
        <v>4561</v>
      </c>
      <c r="T28" s="13" t="s">
        <v>4596</v>
      </c>
      <c r="U28" s="13"/>
      <c r="W28" s="13"/>
      <c r="X28" s="13"/>
      <c r="Y28" s="13"/>
      <c r="Z28" s="13"/>
      <c r="AA28" s="17" t="s">
        <v>550</v>
      </c>
      <c r="AB28" s="16"/>
      <c r="AC28" s="17"/>
      <c r="AD28" s="13"/>
      <c r="AE28" s="13"/>
      <c r="AF28" s="16"/>
      <c r="AG28" s="135" t="s">
        <v>1902</v>
      </c>
      <c r="AH28" s="16"/>
      <c r="AI28" s="16" t="s">
        <v>856</v>
      </c>
      <c r="AJ28" t="s">
        <v>286</v>
      </c>
      <c r="AK28" s="56" t="s">
        <v>325</v>
      </c>
      <c r="AL28" s="16"/>
      <c r="AT28" s="13"/>
      <c r="AZ28" t="s">
        <v>575</v>
      </c>
      <c r="BE28" t="s">
        <v>626</v>
      </c>
      <c r="BF28" s="1" t="s">
        <v>392</v>
      </c>
    </row>
    <row r="29" spans="1:58">
      <c r="A29" s="13"/>
      <c r="C29" s="14"/>
      <c r="D29" s="15"/>
      <c r="E29" s="13"/>
      <c r="F29" s="13"/>
      <c r="G29" s="13"/>
      <c r="H29" s="13"/>
      <c r="J29" s="13"/>
      <c r="K29" s="16"/>
      <c r="L29" s="17"/>
      <c r="M29" s="13"/>
      <c r="N29" s="15"/>
      <c r="O29" s="13"/>
      <c r="P29" t="s">
        <v>618</v>
      </c>
      <c r="Q29" s="55" t="s">
        <v>551</v>
      </c>
      <c r="R29" s="13">
        <v>57729000</v>
      </c>
      <c r="S29" s="56" t="s">
        <v>4557</v>
      </c>
      <c r="T29" s="13" t="s">
        <v>4586</v>
      </c>
      <c r="U29" s="13"/>
      <c r="W29" s="13"/>
      <c r="X29" s="13"/>
      <c r="Y29" s="13"/>
      <c r="Z29" s="13"/>
      <c r="AA29" s="17" t="s">
        <v>551</v>
      </c>
      <c r="AB29" s="16"/>
      <c r="AC29" s="17"/>
      <c r="AD29" s="13"/>
      <c r="AE29" s="13"/>
      <c r="AF29" s="16"/>
      <c r="AG29" s="135" t="s">
        <v>1903</v>
      </c>
      <c r="AH29" s="16"/>
      <c r="AI29" s="16" t="s">
        <v>857</v>
      </c>
      <c r="AJ29" t="s">
        <v>286</v>
      </c>
      <c r="AK29" s="56" t="s">
        <v>325</v>
      </c>
      <c r="AL29" s="16"/>
      <c r="AT29" s="13"/>
      <c r="AZ29" t="s">
        <v>564</v>
      </c>
      <c r="BE29" t="s">
        <v>618</v>
      </c>
      <c r="BF29" s="1" t="s">
        <v>393</v>
      </c>
    </row>
    <row r="30" spans="1:58">
      <c r="A30" s="13"/>
      <c r="C30" s="14"/>
      <c r="D30" s="15"/>
      <c r="E30" s="13"/>
      <c r="F30" s="13"/>
      <c r="G30" s="13"/>
      <c r="H30" s="13"/>
      <c r="J30" s="13"/>
      <c r="K30" s="16"/>
      <c r="L30" s="17"/>
      <c r="M30" s="13"/>
      <c r="N30" s="15"/>
      <c r="O30" s="13"/>
      <c r="P30" t="s">
        <v>610</v>
      </c>
      <c r="Q30" s="55" t="s">
        <v>552</v>
      </c>
      <c r="R30" s="13">
        <v>57762000</v>
      </c>
      <c r="S30" s="56" t="s">
        <v>4557</v>
      </c>
      <c r="T30" s="13" t="s">
        <v>4597</v>
      </c>
      <c r="U30" s="13"/>
      <c r="W30" s="13"/>
      <c r="X30" s="13"/>
      <c r="Y30" s="13"/>
      <c r="Z30" s="13"/>
      <c r="AA30" s="17" t="s">
        <v>552</v>
      </c>
      <c r="AB30" s="16"/>
      <c r="AC30" s="17"/>
      <c r="AD30" s="13"/>
      <c r="AE30" s="13"/>
      <c r="AF30" s="16"/>
      <c r="AG30" s="135" t="s">
        <v>1904</v>
      </c>
      <c r="AH30" s="16"/>
      <c r="AI30" s="16" t="s">
        <v>858</v>
      </c>
      <c r="AJ30" t="s">
        <v>286</v>
      </c>
      <c r="AK30" s="56" t="s">
        <v>325</v>
      </c>
      <c r="AL30" s="16"/>
      <c r="AT30" s="13"/>
      <c r="AZ30" t="s">
        <v>565</v>
      </c>
      <c r="BE30" t="s">
        <v>610</v>
      </c>
      <c r="BF30" s="1" t="s">
        <v>394</v>
      </c>
    </row>
    <row r="31" spans="1:58">
      <c r="A31" s="13"/>
      <c r="C31" s="14"/>
      <c r="D31" s="15"/>
      <c r="E31" s="13"/>
      <c r="F31" s="13"/>
      <c r="G31" s="13"/>
      <c r="H31" s="13"/>
      <c r="J31" s="13"/>
      <c r="K31" s="16"/>
      <c r="L31" s="17"/>
      <c r="M31" s="13"/>
      <c r="N31" s="15"/>
      <c r="O31" s="13"/>
      <c r="P31" t="s">
        <v>651</v>
      </c>
      <c r="Q31" s="55" t="s">
        <v>553</v>
      </c>
      <c r="R31" s="13">
        <v>57730000</v>
      </c>
      <c r="S31" s="56" t="s">
        <v>4558</v>
      </c>
      <c r="T31" s="13" t="s">
        <v>4587</v>
      </c>
      <c r="U31" s="13"/>
      <c r="W31" s="13"/>
      <c r="X31" s="13"/>
      <c r="Y31" s="13"/>
      <c r="Z31" s="13"/>
      <c r="AA31" s="17" t="s">
        <v>553</v>
      </c>
      <c r="AB31" s="16"/>
      <c r="AC31" s="17"/>
      <c r="AD31" s="13"/>
      <c r="AE31" s="13"/>
      <c r="AF31" s="16"/>
      <c r="AG31" s="135" t="s">
        <v>1905</v>
      </c>
      <c r="AH31" s="16"/>
      <c r="AI31" s="16" t="s">
        <v>859</v>
      </c>
      <c r="AJ31" t="s">
        <v>286</v>
      </c>
      <c r="AK31" s="56" t="s">
        <v>325</v>
      </c>
      <c r="AL31" s="16"/>
      <c r="AT31" s="13"/>
      <c r="AZ31" t="s">
        <v>544</v>
      </c>
      <c r="BE31" t="s">
        <v>651</v>
      </c>
      <c r="BF31" s="1" t="s">
        <v>395</v>
      </c>
    </row>
    <row r="32" spans="1:58">
      <c r="A32" s="13"/>
      <c r="C32" s="14"/>
      <c r="D32" s="15"/>
      <c r="E32" s="13"/>
      <c r="F32" s="13"/>
      <c r="G32" s="13"/>
      <c r="H32" s="13"/>
      <c r="J32" s="13"/>
      <c r="K32" s="16"/>
      <c r="L32" s="17"/>
      <c r="M32" s="13"/>
      <c r="N32" s="15"/>
      <c r="O32" s="13"/>
      <c r="P32" t="s">
        <v>611</v>
      </c>
      <c r="Q32" s="55" t="s">
        <v>554</v>
      </c>
      <c r="R32" s="13">
        <v>57731000</v>
      </c>
      <c r="S32" s="56" t="s">
        <v>4560</v>
      </c>
      <c r="T32" s="13" t="s">
        <v>4571</v>
      </c>
      <c r="U32" s="13"/>
      <c r="W32" s="13"/>
      <c r="X32" s="13"/>
      <c r="Y32" s="13"/>
      <c r="Z32" s="13"/>
      <c r="AA32" s="17" t="s">
        <v>554</v>
      </c>
      <c r="AB32" s="16"/>
      <c r="AC32" s="17"/>
      <c r="AD32" s="13"/>
      <c r="AE32" s="13"/>
      <c r="AF32" s="16"/>
      <c r="AG32" s="135" t="s">
        <v>1906</v>
      </c>
      <c r="AH32" s="16"/>
      <c r="AI32" s="16" t="s">
        <v>860</v>
      </c>
      <c r="AJ32" t="s">
        <v>286</v>
      </c>
      <c r="AK32" s="56" t="s">
        <v>325</v>
      </c>
      <c r="AL32" s="16"/>
      <c r="AT32" s="13"/>
      <c r="AZ32" t="s">
        <v>545</v>
      </c>
      <c r="BE32" t="s">
        <v>611</v>
      </c>
      <c r="BF32" s="1" t="s">
        <v>396</v>
      </c>
    </row>
    <row r="33" spans="1:58">
      <c r="A33" s="13"/>
      <c r="C33" s="14"/>
      <c r="D33" s="15"/>
      <c r="E33" s="13"/>
      <c r="F33" s="13"/>
      <c r="G33" s="13"/>
      <c r="H33" s="13"/>
      <c r="J33" s="13"/>
      <c r="K33" s="16"/>
      <c r="L33" s="17"/>
      <c r="M33" s="13"/>
      <c r="N33" s="15"/>
      <c r="O33" s="13"/>
      <c r="P33" t="s">
        <v>623</v>
      </c>
      <c r="Q33" s="55" t="s">
        <v>555</v>
      </c>
      <c r="R33" s="13">
        <v>57735000</v>
      </c>
      <c r="S33" s="56" t="s">
        <v>4561</v>
      </c>
      <c r="T33" s="13" t="s">
        <v>4566</v>
      </c>
      <c r="U33" s="13"/>
      <c r="W33" s="13"/>
      <c r="X33" s="13"/>
      <c r="Y33" s="13"/>
      <c r="Z33" s="13"/>
      <c r="AA33" s="17" t="s">
        <v>555</v>
      </c>
      <c r="AB33" s="16"/>
      <c r="AC33" s="17"/>
      <c r="AD33" s="13"/>
      <c r="AE33" s="13"/>
      <c r="AF33" s="16"/>
      <c r="AG33" s="135" t="s">
        <v>1907</v>
      </c>
      <c r="AH33" s="16"/>
      <c r="AI33" s="16" t="s">
        <v>861</v>
      </c>
      <c r="AJ33" t="s">
        <v>286</v>
      </c>
      <c r="AK33" s="56" t="s">
        <v>325</v>
      </c>
      <c r="AL33" s="16"/>
      <c r="AT33" s="13"/>
      <c r="AZ33" t="s">
        <v>566</v>
      </c>
      <c r="BE33" t="s">
        <v>623</v>
      </c>
      <c r="BF33" s="1" t="s">
        <v>397</v>
      </c>
    </row>
    <row r="34" spans="1:58">
      <c r="A34" s="13"/>
      <c r="C34" s="14"/>
      <c r="D34" s="15"/>
      <c r="E34" s="13"/>
      <c r="F34" s="13"/>
      <c r="G34" s="13"/>
      <c r="H34" s="13"/>
      <c r="J34" s="13"/>
      <c r="K34" s="16"/>
      <c r="L34" s="17"/>
      <c r="M34" s="13"/>
      <c r="N34" s="15"/>
      <c r="O34" s="13"/>
      <c r="P34" t="s">
        <v>613</v>
      </c>
      <c r="Q34" s="55" t="s">
        <v>556</v>
      </c>
      <c r="R34" s="13">
        <v>57756000</v>
      </c>
      <c r="S34" s="56" t="s">
        <v>4558</v>
      </c>
      <c r="T34" s="13" t="s">
        <v>4598</v>
      </c>
      <c r="U34" s="13"/>
      <c r="W34" s="13"/>
      <c r="X34" s="13"/>
      <c r="Y34" s="13"/>
      <c r="Z34" s="13"/>
      <c r="AA34" s="17" t="s">
        <v>556</v>
      </c>
      <c r="AB34" s="16"/>
      <c r="AC34" s="17"/>
      <c r="AD34" s="13"/>
      <c r="AE34" s="13"/>
      <c r="AF34" s="16"/>
      <c r="AG34" s="135" t="s">
        <v>1908</v>
      </c>
      <c r="AH34" s="16"/>
      <c r="AI34" s="16" t="s">
        <v>862</v>
      </c>
      <c r="AJ34" t="s">
        <v>286</v>
      </c>
      <c r="AK34" s="56" t="s">
        <v>325</v>
      </c>
      <c r="AL34" s="16"/>
      <c r="AT34" s="13"/>
      <c r="AZ34" t="s">
        <v>576</v>
      </c>
      <c r="BE34" t="s">
        <v>613</v>
      </c>
      <c r="BF34" s="1" t="s">
        <v>398</v>
      </c>
    </row>
    <row r="35" spans="1:58">
      <c r="A35" s="13"/>
      <c r="C35" s="14"/>
      <c r="D35" s="15"/>
      <c r="E35" s="13"/>
      <c r="F35" s="13"/>
      <c r="G35" s="13"/>
      <c r="H35" s="13"/>
      <c r="J35" s="13"/>
      <c r="K35" s="16"/>
      <c r="L35" s="17"/>
      <c r="M35" s="13"/>
      <c r="N35" s="15"/>
      <c r="O35" s="13"/>
      <c r="P35" t="s">
        <v>747</v>
      </c>
      <c r="Q35" s="55" t="s">
        <v>557</v>
      </c>
      <c r="R35" s="13">
        <v>57757000</v>
      </c>
      <c r="S35" s="56" t="s">
        <v>4561</v>
      </c>
      <c r="T35" s="13" t="s">
        <v>4568</v>
      </c>
      <c r="U35" s="13"/>
      <c r="W35" s="13"/>
      <c r="X35" s="13"/>
      <c r="Y35" s="13"/>
      <c r="Z35" s="13"/>
      <c r="AA35" s="17" t="s">
        <v>557</v>
      </c>
      <c r="AB35" s="16"/>
      <c r="AC35" s="17"/>
      <c r="AD35" s="13"/>
      <c r="AE35" s="13"/>
      <c r="AF35" s="16"/>
      <c r="AG35" s="135" t="s">
        <v>1909</v>
      </c>
      <c r="AH35" s="16"/>
      <c r="AI35" s="16" t="s">
        <v>863</v>
      </c>
      <c r="AJ35" t="s">
        <v>286</v>
      </c>
      <c r="AK35" s="56" t="s">
        <v>325</v>
      </c>
      <c r="AL35" s="16"/>
      <c r="AT35" s="13"/>
      <c r="AZ35" t="s">
        <v>577</v>
      </c>
      <c r="BE35" t="s">
        <v>747</v>
      </c>
      <c r="BF35" s="1" t="s">
        <v>399</v>
      </c>
    </row>
    <row r="36" spans="1:58">
      <c r="A36" s="13"/>
      <c r="C36" s="14"/>
      <c r="D36" s="15"/>
      <c r="E36" s="13"/>
      <c r="F36" s="13"/>
      <c r="G36" s="13"/>
      <c r="H36" s="13"/>
      <c r="J36" s="13"/>
      <c r="K36" s="16"/>
      <c r="L36" s="17"/>
      <c r="M36" s="13"/>
      <c r="N36" s="15"/>
      <c r="O36" s="13"/>
      <c r="P36" t="s">
        <v>614</v>
      </c>
      <c r="Q36" s="55" t="s">
        <v>558</v>
      </c>
      <c r="R36" s="13">
        <v>57758000</v>
      </c>
      <c r="S36" s="56" t="s">
        <v>4559</v>
      </c>
      <c r="T36" s="13" t="s">
        <v>4582</v>
      </c>
      <c r="U36" s="13"/>
      <c r="W36" s="13"/>
      <c r="X36" s="13"/>
      <c r="Y36" s="13"/>
      <c r="Z36" s="13"/>
      <c r="AA36" s="17" t="s">
        <v>558</v>
      </c>
      <c r="AB36" s="16"/>
      <c r="AC36" s="17"/>
      <c r="AD36" s="13"/>
      <c r="AE36" s="13"/>
      <c r="AF36" s="16"/>
      <c r="AG36" s="135" t="s">
        <v>1910</v>
      </c>
      <c r="AH36" s="16"/>
      <c r="AI36" s="16" t="s">
        <v>864</v>
      </c>
      <c r="AJ36" t="s">
        <v>286</v>
      </c>
      <c r="AK36" s="56" t="s">
        <v>325</v>
      </c>
      <c r="AL36" s="16"/>
      <c r="AT36" s="13"/>
      <c r="AZ36" t="s">
        <v>547</v>
      </c>
      <c r="BE36" t="s">
        <v>614</v>
      </c>
      <c r="BF36" s="1" t="s">
        <v>400</v>
      </c>
    </row>
    <row r="37" spans="1:58">
      <c r="A37" s="13"/>
      <c r="C37" s="14"/>
      <c r="D37" s="15"/>
      <c r="E37" s="13"/>
      <c r="F37" s="13"/>
      <c r="G37" s="13"/>
      <c r="H37" s="13"/>
      <c r="J37" s="13"/>
      <c r="K37" s="16"/>
      <c r="L37" s="17"/>
      <c r="M37" s="13"/>
      <c r="N37" s="15"/>
      <c r="O37" s="13"/>
      <c r="P37" t="s">
        <v>615</v>
      </c>
      <c r="Q37" s="55" t="s">
        <v>559</v>
      </c>
      <c r="R37" s="13">
        <v>57763000</v>
      </c>
      <c r="S37" s="56" t="s">
        <v>4560</v>
      </c>
      <c r="T37" s="13" t="s">
        <v>559</v>
      </c>
      <c r="U37" s="13"/>
      <c r="W37" s="13"/>
      <c r="X37" s="13"/>
      <c r="Y37" s="13"/>
      <c r="Z37" s="13"/>
      <c r="AA37" s="17" t="s">
        <v>559</v>
      </c>
      <c r="AB37" s="16"/>
      <c r="AC37" s="17"/>
      <c r="AD37" s="13"/>
      <c r="AE37" s="13"/>
      <c r="AF37" s="16"/>
      <c r="AG37" s="135" t="s">
        <v>1911</v>
      </c>
      <c r="AH37" s="16"/>
      <c r="AI37" s="16" t="s">
        <v>865</v>
      </c>
      <c r="AJ37" t="s">
        <v>286</v>
      </c>
      <c r="AK37" s="56" t="s">
        <v>325</v>
      </c>
      <c r="AL37" s="16"/>
      <c r="AT37" s="13"/>
      <c r="AZ37" t="s">
        <v>548</v>
      </c>
      <c r="BE37" t="s">
        <v>615</v>
      </c>
      <c r="BF37" s="1" t="s">
        <v>401</v>
      </c>
    </row>
    <row r="38" spans="1:58">
      <c r="A38" s="13"/>
      <c r="C38" s="14"/>
      <c r="D38" s="15"/>
      <c r="E38" s="13"/>
      <c r="F38" s="13"/>
      <c r="G38" s="13"/>
      <c r="H38" s="13"/>
      <c r="J38" s="13"/>
      <c r="K38" s="16"/>
      <c r="L38" s="17"/>
      <c r="M38" s="13"/>
      <c r="N38" s="15"/>
      <c r="O38" s="13"/>
      <c r="P38" t="s">
        <v>617</v>
      </c>
      <c r="Q38" s="55" t="s">
        <v>560</v>
      </c>
      <c r="R38" s="13">
        <v>57721000</v>
      </c>
      <c r="S38" s="56" t="s">
        <v>4562</v>
      </c>
      <c r="T38" s="13" t="s">
        <v>4573</v>
      </c>
      <c r="U38" s="13"/>
      <c r="W38" s="13"/>
      <c r="X38" s="13"/>
      <c r="Y38" s="13"/>
      <c r="Z38" s="13"/>
      <c r="AA38" s="17" t="s">
        <v>560</v>
      </c>
      <c r="AB38" s="16"/>
      <c r="AC38" s="17"/>
      <c r="AD38" s="13"/>
      <c r="AE38" s="13"/>
      <c r="AF38" s="16"/>
      <c r="AG38" s="135" t="s">
        <v>1912</v>
      </c>
      <c r="AH38" s="16"/>
      <c r="AI38" s="16" t="s">
        <v>866</v>
      </c>
      <c r="AJ38" t="s">
        <v>286</v>
      </c>
      <c r="AK38" s="56" t="s">
        <v>325</v>
      </c>
      <c r="AL38" s="16"/>
      <c r="AT38" s="13"/>
      <c r="AZ38" t="s">
        <v>549</v>
      </c>
      <c r="BE38" t="s">
        <v>617</v>
      </c>
      <c r="BF38" s="1" t="s">
        <v>402</v>
      </c>
    </row>
    <row r="39" spans="1:58">
      <c r="A39" s="13"/>
      <c r="C39" s="14"/>
      <c r="D39" s="15"/>
      <c r="E39" s="13"/>
      <c r="F39" s="13"/>
      <c r="G39" s="13"/>
      <c r="H39" s="13"/>
      <c r="J39" s="13"/>
      <c r="K39" s="16"/>
      <c r="L39" s="17"/>
      <c r="M39" s="13"/>
      <c r="N39" s="15"/>
      <c r="O39" s="13"/>
      <c r="P39" t="s">
        <v>619</v>
      </c>
      <c r="Q39" s="55" t="s">
        <v>561</v>
      </c>
      <c r="R39" s="13">
        <v>57502000</v>
      </c>
      <c r="S39" s="56" t="s">
        <v>4559</v>
      </c>
      <c r="T39" s="13" t="s">
        <v>4599</v>
      </c>
      <c r="U39" s="13"/>
      <c r="W39" s="13"/>
      <c r="X39" s="13"/>
      <c r="Y39" s="13"/>
      <c r="Z39" s="13"/>
      <c r="AA39" s="17" t="s">
        <v>561</v>
      </c>
      <c r="AB39" s="16"/>
      <c r="AC39" s="17"/>
      <c r="AD39" s="13"/>
      <c r="AE39" s="13"/>
      <c r="AF39" s="16"/>
      <c r="AG39" s="135" t="s">
        <v>1913</v>
      </c>
      <c r="AH39" s="16"/>
      <c r="AI39" s="16" t="s">
        <v>867</v>
      </c>
      <c r="AJ39" t="s">
        <v>286</v>
      </c>
      <c r="AK39" s="56" t="s">
        <v>325</v>
      </c>
      <c r="AL39" s="16"/>
      <c r="AT39" s="13"/>
      <c r="AZ39" t="s">
        <v>567</v>
      </c>
      <c r="BE39" t="s">
        <v>619</v>
      </c>
      <c r="BF39" s="1" t="s">
        <v>403</v>
      </c>
    </row>
    <row r="40" spans="1:58">
      <c r="A40" s="13"/>
      <c r="C40" s="14"/>
      <c r="D40" s="15"/>
      <c r="E40" s="13"/>
      <c r="F40" s="13"/>
      <c r="G40" s="13"/>
      <c r="H40" s="13"/>
      <c r="J40" s="13"/>
      <c r="K40" s="16"/>
      <c r="L40" s="17"/>
      <c r="M40" s="13"/>
      <c r="N40" s="15"/>
      <c r="O40" s="13"/>
      <c r="P40" t="s">
        <v>622</v>
      </c>
      <c r="Q40" s="55" t="s">
        <v>562</v>
      </c>
      <c r="R40" s="13">
        <v>57506000</v>
      </c>
      <c r="S40" s="56" t="s">
        <v>4560</v>
      </c>
      <c r="T40" s="13" t="s">
        <v>4600</v>
      </c>
      <c r="U40" s="13"/>
      <c r="W40" s="13"/>
      <c r="X40" s="13"/>
      <c r="Y40" s="13"/>
      <c r="Z40" s="13"/>
      <c r="AA40" s="17" t="s">
        <v>562</v>
      </c>
      <c r="AB40" s="16"/>
      <c r="AC40" s="17"/>
      <c r="AD40" s="13"/>
      <c r="AE40" s="13"/>
      <c r="AF40" s="16"/>
      <c r="AG40" s="135" t="s">
        <v>1914</v>
      </c>
      <c r="AH40" s="16"/>
      <c r="AI40" s="16" t="s">
        <v>868</v>
      </c>
      <c r="AJ40" t="s">
        <v>286</v>
      </c>
      <c r="AK40" s="56" t="s">
        <v>325</v>
      </c>
      <c r="AL40" s="16"/>
      <c r="AT40" s="13"/>
      <c r="AZ40" t="s">
        <v>550</v>
      </c>
      <c r="BE40" t="s">
        <v>622</v>
      </c>
      <c r="BF40" s="1" t="s">
        <v>404</v>
      </c>
    </row>
    <row r="41" spans="1:58">
      <c r="A41" s="13"/>
      <c r="C41" s="14"/>
      <c r="D41" s="15"/>
      <c r="E41" s="13"/>
      <c r="F41" s="13"/>
      <c r="G41" s="13"/>
      <c r="H41" s="13"/>
      <c r="J41" s="13"/>
      <c r="K41" s="16"/>
      <c r="L41" s="17"/>
      <c r="M41" s="13"/>
      <c r="N41" s="15"/>
      <c r="O41" s="13"/>
      <c r="P41" t="s">
        <v>832</v>
      </c>
      <c r="Q41" s="55" t="s">
        <v>563</v>
      </c>
      <c r="R41" s="13">
        <v>57513000</v>
      </c>
      <c r="S41" s="56" t="s">
        <v>4562</v>
      </c>
      <c r="T41" s="13" t="s">
        <v>4601</v>
      </c>
      <c r="U41" s="13"/>
      <c r="W41" s="13"/>
      <c r="X41" s="13"/>
      <c r="Y41" s="13"/>
      <c r="Z41" s="13"/>
      <c r="AA41" s="17" t="s">
        <v>563</v>
      </c>
      <c r="AB41" s="16"/>
      <c r="AC41" s="17"/>
      <c r="AD41" s="13"/>
      <c r="AE41" s="13"/>
      <c r="AF41" s="16"/>
      <c r="AG41" s="135" t="s">
        <v>1915</v>
      </c>
      <c r="AH41" s="16"/>
      <c r="AI41" s="16" t="s">
        <v>869</v>
      </c>
      <c r="AJ41" t="s">
        <v>286</v>
      </c>
      <c r="AK41" s="56" t="s">
        <v>325</v>
      </c>
      <c r="AL41" s="16"/>
      <c r="AT41" s="13"/>
      <c r="AZ41" t="s">
        <v>551</v>
      </c>
      <c r="BE41" t="s">
        <v>832</v>
      </c>
      <c r="BF41" s="1" t="s">
        <v>405</v>
      </c>
    </row>
    <row r="42" spans="1:58">
      <c r="A42" s="13"/>
      <c r="C42" s="14"/>
      <c r="D42" s="15"/>
      <c r="E42" s="13"/>
      <c r="F42" s="13"/>
      <c r="G42" s="13"/>
      <c r="H42" s="13"/>
      <c r="J42" s="13"/>
      <c r="K42" s="16"/>
      <c r="L42" s="17"/>
      <c r="M42" s="13"/>
      <c r="N42" s="15"/>
      <c r="O42" s="13"/>
      <c r="P42" t="s">
        <v>625</v>
      </c>
      <c r="Q42" s="55" t="s">
        <v>564</v>
      </c>
      <c r="R42" s="13">
        <v>57525000</v>
      </c>
      <c r="S42" s="56" t="s">
        <v>4562</v>
      </c>
      <c r="T42" s="13" t="s">
        <v>4602</v>
      </c>
      <c r="U42" s="13"/>
      <c r="W42" s="13"/>
      <c r="X42" s="13"/>
      <c r="Y42" s="13"/>
      <c r="Z42" s="13"/>
      <c r="AA42" s="17" t="s">
        <v>564</v>
      </c>
      <c r="AB42" s="16"/>
      <c r="AC42" s="17"/>
      <c r="AD42" s="13"/>
      <c r="AE42" s="13"/>
      <c r="AF42" s="16"/>
      <c r="AG42" s="135" t="s">
        <v>1916</v>
      </c>
      <c r="AH42" s="16"/>
      <c r="AI42" s="16" t="s">
        <v>870</v>
      </c>
      <c r="AJ42" t="s">
        <v>286</v>
      </c>
      <c r="AK42" s="56" t="s">
        <v>325</v>
      </c>
      <c r="AL42" s="16"/>
      <c r="AT42" s="13"/>
      <c r="AZ42" t="s">
        <v>552</v>
      </c>
      <c r="BE42" t="s">
        <v>625</v>
      </c>
      <c r="BF42" s="1" t="s">
        <v>406</v>
      </c>
    </row>
    <row r="43" spans="1:58">
      <c r="A43" s="13"/>
      <c r="C43" s="14"/>
      <c r="D43" s="15"/>
      <c r="E43" s="13"/>
      <c r="F43" s="13"/>
      <c r="G43" s="13"/>
      <c r="H43" s="13"/>
      <c r="J43" s="13"/>
      <c r="K43" s="16"/>
      <c r="L43" s="17"/>
      <c r="M43" s="13"/>
      <c r="N43" s="15"/>
      <c r="O43" s="13"/>
      <c r="P43" t="s">
        <v>612</v>
      </c>
      <c r="Q43" s="55" t="s">
        <v>565</v>
      </c>
      <c r="R43" s="13">
        <v>57526000</v>
      </c>
      <c r="S43" s="56" t="s">
        <v>4562</v>
      </c>
      <c r="T43" s="13" t="s">
        <v>4603</v>
      </c>
      <c r="U43" s="13"/>
      <c r="W43" s="13"/>
      <c r="X43" s="13"/>
      <c r="Y43" s="13"/>
      <c r="Z43" s="13"/>
      <c r="AA43" s="17" t="s">
        <v>565</v>
      </c>
      <c r="AB43" s="16"/>
      <c r="AC43" s="17"/>
      <c r="AD43" s="13"/>
      <c r="AE43" s="13"/>
      <c r="AF43" s="16"/>
      <c r="AG43" s="135" t="s">
        <v>1917</v>
      </c>
      <c r="AH43" s="16"/>
      <c r="AI43" s="16" t="s">
        <v>871</v>
      </c>
      <c r="AJ43" t="s">
        <v>286</v>
      </c>
      <c r="AK43" s="56" t="s">
        <v>325</v>
      </c>
      <c r="AL43" s="16"/>
      <c r="AT43" s="13"/>
      <c r="AZ43" t="s">
        <v>4738</v>
      </c>
      <c r="BE43" t="s">
        <v>612</v>
      </c>
      <c r="BF43" s="1" t="s">
        <v>407</v>
      </c>
    </row>
    <row r="44" spans="1:58">
      <c r="A44" s="13"/>
      <c r="C44" s="14"/>
      <c r="D44" s="15"/>
      <c r="E44" s="13"/>
      <c r="F44" s="13"/>
      <c r="G44" s="13"/>
      <c r="H44" s="13"/>
      <c r="J44" s="13"/>
      <c r="K44" s="16"/>
      <c r="L44" s="17"/>
      <c r="M44" s="13"/>
      <c r="N44" s="15"/>
      <c r="O44" s="13"/>
      <c r="P44" t="s">
        <v>749</v>
      </c>
      <c r="Q44" s="55" t="s">
        <v>566</v>
      </c>
      <c r="R44" s="13">
        <v>57528000</v>
      </c>
      <c r="S44" s="56" t="s">
        <v>4562</v>
      </c>
      <c r="T44" s="13" t="s">
        <v>4572</v>
      </c>
      <c r="U44" s="13"/>
      <c r="W44" s="13"/>
      <c r="X44" s="13"/>
      <c r="Y44" s="13"/>
      <c r="Z44" s="13"/>
      <c r="AA44" s="17" t="s">
        <v>566</v>
      </c>
      <c r="AB44" s="16"/>
      <c r="AC44" s="17"/>
      <c r="AD44" s="13"/>
      <c r="AE44" s="13"/>
      <c r="AF44" s="16"/>
      <c r="AG44" s="135" t="s">
        <v>1918</v>
      </c>
      <c r="AH44" s="16"/>
      <c r="AI44" s="16" t="s">
        <v>872</v>
      </c>
      <c r="AJ44" t="s">
        <v>286</v>
      </c>
      <c r="AK44" s="56" t="s">
        <v>271</v>
      </c>
      <c r="AL44" s="16"/>
      <c r="AT44" s="13"/>
      <c r="AZ44" t="s">
        <v>579</v>
      </c>
      <c r="BE44" t="s">
        <v>749</v>
      </c>
      <c r="BF44" s="1" t="s">
        <v>408</v>
      </c>
    </row>
    <row r="45" spans="1:58">
      <c r="A45" s="13"/>
      <c r="C45" s="14"/>
      <c r="D45" s="15"/>
      <c r="E45" s="13"/>
      <c r="F45" s="13"/>
      <c r="G45" s="13"/>
      <c r="H45" s="13"/>
      <c r="J45" s="13"/>
      <c r="K45" s="16"/>
      <c r="L45" s="17"/>
      <c r="M45" s="13"/>
      <c r="N45" s="15"/>
      <c r="O45" s="13"/>
      <c r="P45" t="s">
        <v>693</v>
      </c>
      <c r="Q45" s="55" t="s">
        <v>567</v>
      </c>
      <c r="R45" s="13">
        <v>57538000</v>
      </c>
      <c r="S45" s="56" t="s">
        <v>4560</v>
      </c>
      <c r="T45" s="13" t="s">
        <v>4604</v>
      </c>
      <c r="U45" s="13"/>
      <c r="W45" s="13"/>
      <c r="X45" s="13"/>
      <c r="Y45" s="13"/>
      <c r="Z45" s="13"/>
      <c r="AA45" s="17" t="s">
        <v>567</v>
      </c>
      <c r="AB45" s="16"/>
      <c r="AC45" s="17"/>
      <c r="AD45" s="13"/>
      <c r="AE45" s="13"/>
      <c r="AF45" s="16"/>
      <c r="AG45" s="135" t="s">
        <v>1919</v>
      </c>
      <c r="AH45" s="16"/>
      <c r="AI45" s="16" t="s">
        <v>873</v>
      </c>
      <c r="AJ45" t="s">
        <v>286</v>
      </c>
      <c r="AK45" s="56" t="s">
        <v>325</v>
      </c>
      <c r="AL45" s="16"/>
      <c r="AT45" s="13"/>
      <c r="AZ45" t="s">
        <v>553</v>
      </c>
      <c r="BE45" t="s">
        <v>693</v>
      </c>
      <c r="BF45" s="1" t="s">
        <v>409</v>
      </c>
    </row>
    <row r="46" spans="1:58">
      <c r="A46" s="13"/>
      <c r="C46" s="14"/>
      <c r="D46" s="15"/>
      <c r="E46" s="13"/>
      <c r="F46" s="13"/>
      <c r="G46" s="13"/>
      <c r="H46" s="13"/>
      <c r="J46" s="13"/>
      <c r="K46" s="16"/>
      <c r="L46" s="17"/>
      <c r="M46" s="13"/>
      <c r="N46" s="15"/>
      <c r="O46" s="13"/>
      <c r="P46" t="s">
        <v>835</v>
      </c>
      <c r="Q46" s="55" t="s">
        <v>568</v>
      </c>
      <c r="R46" s="13">
        <v>57552000</v>
      </c>
      <c r="S46" s="56" t="s">
        <v>4561</v>
      </c>
      <c r="T46" s="13" t="s">
        <v>4605</v>
      </c>
      <c r="U46" s="13"/>
      <c r="W46" s="13"/>
      <c r="X46" s="13"/>
      <c r="Y46" s="13"/>
      <c r="Z46" s="13"/>
      <c r="AA46" s="17" t="s">
        <v>568</v>
      </c>
      <c r="AB46" s="16"/>
      <c r="AC46" s="17"/>
      <c r="AD46" s="13"/>
      <c r="AE46" s="13"/>
      <c r="AF46" s="16"/>
      <c r="AG46" s="135" t="s">
        <v>1920</v>
      </c>
      <c r="AH46" s="16"/>
      <c r="AI46" s="16" t="s">
        <v>874</v>
      </c>
      <c r="AJ46" t="s">
        <v>286</v>
      </c>
      <c r="AK46" s="56" t="s">
        <v>325</v>
      </c>
      <c r="AL46" s="16"/>
      <c r="AT46" s="13"/>
      <c r="AZ46" t="s">
        <v>554</v>
      </c>
      <c r="BE46" t="s">
        <v>835</v>
      </c>
      <c r="BF46" s="1" t="s">
        <v>410</v>
      </c>
    </row>
    <row r="47" spans="1:58">
      <c r="A47" s="13"/>
      <c r="C47" s="14"/>
      <c r="D47" s="15"/>
      <c r="E47" s="13"/>
      <c r="F47" s="13"/>
      <c r="G47" s="13"/>
      <c r="H47" s="13"/>
      <c r="J47" s="13"/>
      <c r="K47" s="16"/>
      <c r="L47" s="17"/>
      <c r="M47" s="13"/>
      <c r="N47" s="15"/>
      <c r="O47" s="13"/>
      <c r="P47" t="s">
        <v>621</v>
      </c>
      <c r="Q47" s="55" t="s">
        <v>569</v>
      </c>
      <c r="R47" s="13">
        <v>57559000</v>
      </c>
      <c r="S47" s="56" t="s">
        <v>4562</v>
      </c>
      <c r="T47" s="13" t="s">
        <v>4583</v>
      </c>
      <c r="U47" s="13"/>
      <c r="W47" s="13"/>
      <c r="X47" s="13"/>
      <c r="Y47" s="13"/>
      <c r="Z47" s="13"/>
      <c r="AA47" s="17" t="s">
        <v>569</v>
      </c>
      <c r="AB47" s="16"/>
      <c r="AC47" s="17"/>
      <c r="AD47" s="13"/>
      <c r="AE47" s="13"/>
      <c r="AF47" s="16"/>
      <c r="AG47" s="135" t="s">
        <v>1921</v>
      </c>
      <c r="AH47" s="16"/>
      <c r="AI47" s="16" t="s">
        <v>875</v>
      </c>
      <c r="AJ47" t="s">
        <v>286</v>
      </c>
      <c r="AK47" s="56" t="s">
        <v>325</v>
      </c>
      <c r="AL47" s="16"/>
      <c r="AT47" s="13"/>
      <c r="AZ47" t="s">
        <v>568</v>
      </c>
      <c r="BE47" t="s">
        <v>621</v>
      </c>
      <c r="BF47" s="1" t="s">
        <v>411</v>
      </c>
    </row>
    <row r="48" spans="1:58">
      <c r="A48" s="13"/>
      <c r="C48" s="14"/>
      <c r="D48" s="15"/>
      <c r="E48" s="13"/>
      <c r="F48" s="13"/>
      <c r="G48" s="13"/>
      <c r="H48" s="13"/>
      <c r="J48" s="13"/>
      <c r="K48" s="16"/>
      <c r="L48" s="17"/>
      <c r="M48" s="13"/>
      <c r="N48" s="15"/>
      <c r="O48" s="13"/>
      <c r="P48" t="s">
        <v>831</v>
      </c>
      <c r="Q48" s="55" t="s">
        <v>570</v>
      </c>
      <c r="R48" s="13">
        <v>57560000</v>
      </c>
      <c r="S48" s="56" t="s">
        <v>4562</v>
      </c>
      <c r="T48" s="13" t="s">
        <v>4575</v>
      </c>
      <c r="U48" s="13"/>
      <c r="W48" s="13"/>
      <c r="X48" s="13"/>
      <c r="Y48" s="13"/>
      <c r="Z48" s="13"/>
      <c r="AA48" s="17" t="s">
        <v>570</v>
      </c>
      <c r="AB48" s="16"/>
      <c r="AC48" s="17"/>
      <c r="AD48" s="13"/>
      <c r="AE48" s="13"/>
      <c r="AF48" s="16"/>
      <c r="AG48" s="135" t="s">
        <v>1922</v>
      </c>
      <c r="AH48" s="16"/>
      <c r="AI48" s="16" t="s">
        <v>876</v>
      </c>
      <c r="AJ48" t="s">
        <v>286</v>
      </c>
      <c r="AK48" s="56" t="s">
        <v>325</v>
      </c>
      <c r="AL48" s="16"/>
      <c r="AT48" s="13"/>
      <c r="AZ48" t="s">
        <v>555</v>
      </c>
      <c r="BE48" t="s">
        <v>831</v>
      </c>
      <c r="BF48" s="1" t="s">
        <v>412</v>
      </c>
    </row>
    <row r="49" spans="1:58">
      <c r="A49" s="13"/>
      <c r="C49" s="14"/>
      <c r="D49" s="15"/>
      <c r="E49" s="13"/>
      <c r="F49" s="13"/>
      <c r="G49" s="13"/>
      <c r="H49" s="13"/>
      <c r="J49" s="13"/>
      <c r="K49" s="16"/>
      <c r="L49" s="17"/>
      <c r="M49" s="13"/>
      <c r="N49" s="15"/>
      <c r="O49" s="13"/>
      <c r="P49" t="s">
        <v>795</v>
      </c>
      <c r="Q49" s="55" t="s">
        <v>571</v>
      </c>
      <c r="R49" s="13">
        <v>57503000</v>
      </c>
      <c r="S49" s="56" t="s">
        <v>4561</v>
      </c>
      <c r="T49" s="13" t="s">
        <v>4570</v>
      </c>
      <c r="U49" s="13"/>
      <c r="W49" s="13"/>
      <c r="X49" s="13"/>
      <c r="Y49" s="13"/>
      <c r="Z49" s="13"/>
      <c r="AA49" s="17" t="s">
        <v>571</v>
      </c>
      <c r="AB49" s="16"/>
      <c r="AC49" s="17"/>
      <c r="AD49" s="13"/>
      <c r="AE49" s="13"/>
      <c r="AF49" s="16"/>
      <c r="AG49" s="135" t="s">
        <v>1923</v>
      </c>
      <c r="AH49" s="16"/>
      <c r="AI49" s="16" t="s">
        <v>877</v>
      </c>
      <c r="AJ49" t="s">
        <v>286</v>
      </c>
      <c r="AK49" s="56" t="s">
        <v>325</v>
      </c>
      <c r="AL49" s="16"/>
      <c r="AT49" s="13"/>
      <c r="AZ49" t="s">
        <v>580</v>
      </c>
      <c r="BE49" t="s">
        <v>795</v>
      </c>
      <c r="BF49" s="1" t="s">
        <v>413</v>
      </c>
    </row>
    <row r="50" spans="1:58">
      <c r="A50" s="13"/>
      <c r="C50" s="14"/>
      <c r="D50" s="15"/>
      <c r="E50" s="13"/>
      <c r="F50" s="13"/>
      <c r="G50" s="13"/>
      <c r="H50" s="13"/>
      <c r="J50" s="13"/>
      <c r="K50" s="16"/>
      <c r="L50" s="17"/>
      <c r="M50" s="13"/>
      <c r="N50" s="15"/>
      <c r="O50" s="13"/>
      <c r="P50" t="s">
        <v>672</v>
      </c>
      <c r="Q50" s="55" t="s">
        <v>572</v>
      </c>
      <c r="R50" s="13">
        <v>57608000</v>
      </c>
      <c r="S50" s="56" t="s">
        <v>4557</v>
      </c>
      <c r="T50" s="13" t="s">
        <v>4581</v>
      </c>
      <c r="U50" s="13"/>
      <c r="W50" s="13"/>
      <c r="X50" s="13"/>
      <c r="Y50" s="13"/>
      <c r="Z50" s="13"/>
      <c r="AA50" s="17" t="s">
        <v>572</v>
      </c>
      <c r="AB50" s="16"/>
      <c r="AC50" s="17"/>
      <c r="AD50" s="13"/>
      <c r="AE50" s="13"/>
      <c r="AF50" s="16"/>
      <c r="AG50" s="135" t="s">
        <v>1924</v>
      </c>
      <c r="AH50" s="16"/>
      <c r="AI50" s="16" t="s">
        <v>878</v>
      </c>
      <c r="AJ50" t="s">
        <v>286</v>
      </c>
      <c r="AK50" s="56" t="s">
        <v>325</v>
      </c>
      <c r="AL50" s="16"/>
      <c r="AT50" s="13"/>
      <c r="AZ50" t="s">
        <v>556</v>
      </c>
      <c r="BE50" t="s">
        <v>672</v>
      </c>
      <c r="BF50" s="1" t="s">
        <v>414</v>
      </c>
    </row>
    <row r="51" spans="1:58">
      <c r="A51" s="13"/>
      <c r="C51" s="14"/>
      <c r="D51" s="15"/>
      <c r="E51" s="13"/>
      <c r="F51" s="13"/>
      <c r="G51" s="13"/>
      <c r="H51" s="13"/>
      <c r="J51" s="13"/>
      <c r="K51" s="16"/>
      <c r="L51" s="17"/>
      <c r="M51" s="13"/>
      <c r="N51" s="15"/>
      <c r="O51" s="13"/>
      <c r="P51" t="s">
        <v>688</v>
      </c>
      <c r="Q51" s="55" t="s">
        <v>573</v>
      </c>
      <c r="R51" s="13">
        <v>57518000</v>
      </c>
      <c r="S51" s="56" t="s">
        <v>4561</v>
      </c>
      <c r="T51" s="13" t="s">
        <v>4606</v>
      </c>
      <c r="U51" s="13"/>
      <c r="W51" s="13"/>
      <c r="X51" s="13"/>
      <c r="Y51" s="13"/>
      <c r="Z51" s="13"/>
      <c r="AA51" s="17" t="s">
        <v>573</v>
      </c>
      <c r="AB51" s="16"/>
      <c r="AC51" s="17"/>
      <c r="AD51" s="13"/>
      <c r="AE51" s="13"/>
      <c r="AF51" s="16"/>
      <c r="AG51" s="135" t="s">
        <v>1925</v>
      </c>
      <c r="AH51" s="16"/>
      <c r="AI51" s="16" t="s">
        <v>879</v>
      </c>
      <c r="AJ51" t="s">
        <v>286</v>
      </c>
      <c r="AK51" s="56" t="s">
        <v>325</v>
      </c>
      <c r="AL51" s="16"/>
      <c r="AT51" s="13"/>
      <c r="AZ51" t="s">
        <v>557</v>
      </c>
      <c r="BE51" t="s">
        <v>688</v>
      </c>
      <c r="BF51" s="1" t="s">
        <v>415</v>
      </c>
    </row>
    <row r="52" spans="1:58">
      <c r="A52" s="13"/>
      <c r="C52" s="14"/>
      <c r="D52" s="15"/>
      <c r="E52" s="13"/>
      <c r="F52" s="13"/>
      <c r="G52" s="13"/>
      <c r="H52" s="13"/>
      <c r="J52" s="13"/>
      <c r="K52" s="16"/>
      <c r="L52" s="17"/>
      <c r="M52" s="13"/>
      <c r="N52" s="15"/>
      <c r="O52" s="13"/>
      <c r="P52" t="s">
        <v>687</v>
      </c>
      <c r="Q52" s="55" t="s">
        <v>574</v>
      </c>
      <c r="R52" s="13">
        <v>57522000</v>
      </c>
      <c r="S52" s="56" t="s">
        <v>4557</v>
      </c>
      <c r="T52" s="13" t="s">
        <v>4607</v>
      </c>
      <c r="U52" s="13"/>
      <c r="W52" s="13"/>
      <c r="X52" s="13"/>
      <c r="Y52" s="13"/>
      <c r="Z52" s="13"/>
      <c r="AA52" s="17" t="s">
        <v>574</v>
      </c>
      <c r="AB52" s="16"/>
      <c r="AC52" s="17"/>
      <c r="AD52" s="13"/>
      <c r="AE52" s="13"/>
      <c r="AF52" s="16"/>
      <c r="AG52" s="135" t="s">
        <v>1926</v>
      </c>
      <c r="AH52" s="16"/>
      <c r="AI52" s="16" t="s">
        <v>880</v>
      </c>
      <c r="AJ52" t="s">
        <v>286</v>
      </c>
      <c r="AK52" s="56" t="s">
        <v>325</v>
      </c>
      <c r="AL52" s="16"/>
      <c r="AT52" s="13"/>
      <c r="AZ52" t="s">
        <v>558</v>
      </c>
      <c r="BE52" t="s">
        <v>687</v>
      </c>
      <c r="BF52" s="1" t="s">
        <v>416</v>
      </c>
    </row>
    <row r="53" spans="1:58">
      <c r="A53" s="13"/>
      <c r="C53" s="14"/>
      <c r="D53" s="15"/>
      <c r="E53" s="13"/>
      <c r="F53" s="13"/>
      <c r="G53" s="13"/>
      <c r="H53" s="13"/>
      <c r="J53" s="13"/>
      <c r="K53" s="16"/>
      <c r="L53" s="17"/>
      <c r="M53" s="13"/>
      <c r="N53" s="15"/>
      <c r="O53" s="13"/>
      <c r="P53" t="s">
        <v>674</v>
      </c>
      <c r="Q53" s="55" t="s">
        <v>575</v>
      </c>
      <c r="R53" s="13">
        <v>57524000</v>
      </c>
      <c r="S53" s="56" t="s">
        <v>4560</v>
      </c>
      <c r="T53" s="13" t="s">
        <v>4608</v>
      </c>
      <c r="U53" s="13"/>
      <c r="W53" s="13"/>
      <c r="X53" s="13"/>
      <c r="Y53" s="13"/>
      <c r="Z53" s="13"/>
      <c r="AA53" s="17" t="s">
        <v>575</v>
      </c>
      <c r="AB53" s="16"/>
      <c r="AC53" s="17"/>
      <c r="AD53" s="13"/>
      <c r="AE53" s="13"/>
      <c r="AF53" s="16"/>
      <c r="AG53" s="135" t="s">
        <v>1927</v>
      </c>
      <c r="AH53" s="16"/>
      <c r="AI53" s="16" t="s">
        <v>881</v>
      </c>
      <c r="AJ53" t="s">
        <v>286</v>
      </c>
      <c r="AK53" s="56" t="s">
        <v>325</v>
      </c>
      <c r="AL53" s="16"/>
      <c r="AT53" s="13"/>
      <c r="AZ53" t="s">
        <v>569</v>
      </c>
      <c r="BE53" t="s">
        <v>674</v>
      </c>
      <c r="BF53" s="1" t="s">
        <v>417</v>
      </c>
    </row>
    <row r="54" spans="1:58">
      <c r="A54" s="13"/>
      <c r="C54" s="14"/>
      <c r="D54" s="15"/>
      <c r="E54" s="13"/>
      <c r="F54" s="13"/>
      <c r="G54" s="13"/>
      <c r="H54" s="13"/>
      <c r="J54" s="13"/>
      <c r="K54" s="16"/>
      <c r="L54" s="17"/>
      <c r="M54" s="13"/>
      <c r="N54" s="15"/>
      <c r="O54" s="13"/>
      <c r="P54" t="s">
        <v>677</v>
      </c>
      <c r="Q54" s="55" t="s">
        <v>576</v>
      </c>
      <c r="R54" s="13">
        <v>57529000</v>
      </c>
      <c r="S54" s="56" t="s">
        <v>4561</v>
      </c>
      <c r="T54" s="13" t="s">
        <v>4577</v>
      </c>
      <c r="U54" s="13"/>
      <c r="W54" s="13"/>
      <c r="X54" s="13"/>
      <c r="Y54" s="13"/>
      <c r="Z54" s="13"/>
      <c r="AA54" s="17" t="s">
        <v>576</v>
      </c>
      <c r="AB54" s="16"/>
      <c r="AC54" s="17"/>
      <c r="AD54" s="13"/>
      <c r="AE54" s="13"/>
      <c r="AF54" s="16"/>
      <c r="AG54" s="135" t="s">
        <v>1928</v>
      </c>
      <c r="AH54" s="16"/>
      <c r="AI54" s="16" t="s">
        <v>882</v>
      </c>
      <c r="AJ54" t="s">
        <v>286</v>
      </c>
      <c r="AK54" s="56" t="s">
        <v>325</v>
      </c>
      <c r="AL54" s="16"/>
      <c r="AT54" s="13"/>
      <c r="AZ54" t="s">
        <v>570</v>
      </c>
      <c r="BE54" t="s">
        <v>677</v>
      </c>
      <c r="BF54" s="1" t="s">
        <v>418</v>
      </c>
    </row>
    <row r="55" spans="1:58">
      <c r="A55" s="13"/>
      <c r="C55" s="14"/>
      <c r="D55" s="15"/>
      <c r="E55" s="13"/>
      <c r="F55" s="13"/>
      <c r="G55" s="13"/>
      <c r="H55" s="13"/>
      <c r="J55" s="13"/>
      <c r="K55" s="16"/>
      <c r="L55" s="17"/>
      <c r="M55" s="13"/>
      <c r="N55" s="15"/>
      <c r="O55" s="13"/>
      <c r="P55" t="s">
        <v>683</v>
      </c>
      <c r="Q55" s="55" t="s">
        <v>577</v>
      </c>
      <c r="R55" s="13">
        <v>57630000</v>
      </c>
      <c r="S55" s="56" t="s">
        <v>4560</v>
      </c>
      <c r="T55" s="13" t="s">
        <v>4576</v>
      </c>
      <c r="U55" s="13"/>
      <c r="W55" s="13"/>
      <c r="X55" s="13"/>
      <c r="Y55" s="13"/>
      <c r="Z55" s="13"/>
      <c r="AA55" s="17" t="s">
        <v>577</v>
      </c>
      <c r="AB55" s="16"/>
      <c r="AC55" s="17"/>
      <c r="AD55" s="13"/>
      <c r="AE55" s="13"/>
      <c r="AF55" s="16"/>
      <c r="AG55" s="135" t="s">
        <v>1929</v>
      </c>
      <c r="AH55" s="16"/>
      <c r="AI55" s="16" t="s">
        <v>883</v>
      </c>
      <c r="AJ55" t="s">
        <v>286</v>
      </c>
      <c r="AK55" s="56" t="s">
        <v>325</v>
      </c>
      <c r="AL55" s="16"/>
      <c r="AT55" s="13"/>
      <c r="AZ55" t="s">
        <v>4737</v>
      </c>
      <c r="BE55" t="s">
        <v>683</v>
      </c>
      <c r="BF55" s="1" t="s">
        <v>419</v>
      </c>
    </row>
    <row r="56" spans="1:58">
      <c r="A56" s="13"/>
      <c r="C56" s="14"/>
      <c r="D56" s="15"/>
      <c r="E56" s="13"/>
      <c r="F56" s="13"/>
      <c r="G56" s="13"/>
      <c r="H56" s="13"/>
      <c r="J56" s="13"/>
      <c r="K56" s="16"/>
      <c r="L56" s="17"/>
      <c r="M56" s="13"/>
      <c r="N56" s="15"/>
      <c r="O56" s="13"/>
      <c r="P56" t="s">
        <v>685</v>
      </c>
      <c r="Q56" s="55" t="s">
        <v>578</v>
      </c>
      <c r="R56" s="13">
        <v>57646000</v>
      </c>
      <c r="S56" s="56" t="s">
        <v>4560</v>
      </c>
      <c r="T56" s="13" t="s">
        <v>4565</v>
      </c>
      <c r="U56" s="13"/>
      <c r="W56" s="13"/>
      <c r="X56" s="13"/>
      <c r="Y56" s="13"/>
      <c r="Z56" s="13"/>
      <c r="AA56" s="17" t="s">
        <v>578</v>
      </c>
      <c r="AB56" s="16"/>
      <c r="AC56" s="17"/>
      <c r="AD56" s="13"/>
      <c r="AE56" s="13"/>
      <c r="AF56" s="16"/>
      <c r="AG56" s="135" t="s">
        <v>1930</v>
      </c>
      <c r="AH56" s="16"/>
      <c r="AI56" s="16" t="s">
        <v>884</v>
      </c>
      <c r="AJ56" t="s">
        <v>286</v>
      </c>
      <c r="AK56" s="56" t="s">
        <v>325</v>
      </c>
      <c r="AL56" s="16"/>
      <c r="AT56" s="13"/>
      <c r="BE56" t="s">
        <v>685</v>
      </c>
      <c r="BF56" s="1" t="s">
        <v>420</v>
      </c>
    </row>
    <row r="57" spans="1:58">
      <c r="A57" s="13"/>
      <c r="C57" s="14"/>
      <c r="D57" s="15"/>
      <c r="E57" s="13"/>
      <c r="F57" s="13"/>
      <c r="G57" s="13"/>
      <c r="H57" s="13"/>
      <c r="J57" s="13"/>
      <c r="K57" s="16"/>
      <c r="L57" s="17"/>
      <c r="M57" s="13"/>
      <c r="N57" s="15"/>
      <c r="O57" s="13"/>
      <c r="P57" t="s">
        <v>686</v>
      </c>
      <c r="Q57" s="55" t="s">
        <v>579</v>
      </c>
      <c r="R57" s="13">
        <v>57548000</v>
      </c>
      <c r="S57" s="56" t="s">
        <v>4557</v>
      </c>
      <c r="T57" s="13" t="s">
        <v>4584</v>
      </c>
      <c r="U57" s="13"/>
      <c r="W57" s="13"/>
      <c r="X57" s="13"/>
      <c r="Y57" s="13"/>
      <c r="Z57" s="13"/>
      <c r="AA57" s="17" t="s">
        <v>579</v>
      </c>
      <c r="AB57" s="16"/>
      <c r="AC57" s="17"/>
      <c r="AD57" s="13"/>
      <c r="AE57" s="13"/>
      <c r="AF57" s="16"/>
      <c r="AG57" s="135" t="s">
        <v>1931</v>
      </c>
      <c r="AH57" s="16"/>
      <c r="AI57" s="16" t="s">
        <v>885</v>
      </c>
      <c r="AJ57" t="s">
        <v>286</v>
      </c>
      <c r="AK57" s="56" t="s">
        <v>325</v>
      </c>
      <c r="AL57" s="16"/>
      <c r="AT57" s="13"/>
      <c r="BE57" t="s">
        <v>686</v>
      </c>
      <c r="BF57" s="1" t="s">
        <v>421</v>
      </c>
    </row>
    <row r="58" spans="1:58">
      <c r="A58" s="13"/>
      <c r="C58" s="14"/>
      <c r="D58" s="15"/>
      <c r="E58" s="13"/>
      <c r="F58" s="13"/>
      <c r="G58" s="13"/>
      <c r="H58" s="13"/>
      <c r="J58" s="13"/>
      <c r="K58" s="16"/>
      <c r="L58" s="17"/>
      <c r="M58" s="13"/>
      <c r="N58" s="15"/>
      <c r="O58" s="13"/>
      <c r="P58" t="s">
        <v>771</v>
      </c>
      <c r="Q58" s="55" t="s">
        <v>580</v>
      </c>
      <c r="R58" s="13">
        <v>57555000</v>
      </c>
      <c r="S58" s="56" t="s">
        <v>4557</v>
      </c>
      <c r="T58" s="13" t="s">
        <v>4578</v>
      </c>
      <c r="U58" s="13"/>
      <c r="W58" s="13"/>
      <c r="X58" s="13"/>
      <c r="Y58" s="13"/>
      <c r="Z58" s="13"/>
      <c r="AA58" s="17" t="s">
        <v>580</v>
      </c>
      <c r="AB58" s="16"/>
      <c r="AC58" s="17"/>
      <c r="AD58" s="13"/>
      <c r="AE58" s="13"/>
      <c r="AF58" s="16"/>
      <c r="AG58" s="135" t="s">
        <v>1932</v>
      </c>
      <c r="AH58" s="16"/>
      <c r="AI58" s="16" t="s">
        <v>886</v>
      </c>
      <c r="AJ58" t="s">
        <v>286</v>
      </c>
      <c r="AK58" s="56" t="s">
        <v>325</v>
      </c>
      <c r="AL58" s="16"/>
      <c r="AT58" s="13"/>
      <c r="BE58" t="s">
        <v>771</v>
      </c>
      <c r="BF58" s="1" t="s">
        <v>422</v>
      </c>
    </row>
    <row r="59" spans="1:58">
      <c r="A59" s="13"/>
      <c r="C59" s="14"/>
      <c r="D59" s="15"/>
      <c r="E59" s="13"/>
      <c r="F59" s="13"/>
      <c r="G59" s="13"/>
      <c r="H59" s="13"/>
      <c r="J59" s="13"/>
      <c r="K59" s="16"/>
      <c r="L59" s="17"/>
      <c r="M59" s="13"/>
      <c r="N59" s="15"/>
      <c r="O59" s="13"/>
      <c r="P59" t="s">
        <v>676</v>
      </c>
      <c r="Q59" s="57" t="s">
        <v>178</v>
      </c>
      <c r="R59" s="80"/>
      <c r="S59" s="58"/>
      <c r="T59" s="57" t="s">
        <v>178</v>
      </c>
      <c r="U59" s="13"/>
      <c r="W59" s="13"/>
      <c r="X59" s="13"/>
      <c r="Y59" s="13"/>
      <c r="Z59" s="13"/>
      <c r="AA59" s="17" t="s">
        <v>178</v>
      </c>
      <c r="AB59" s="16"/>
      <c r="AC59" s="17"/>
      <c r="AD59" s="13"/>
      <c r="AE59" s="13"/>
      <c r="AF59" s="16"/>
      <c r="AG59" s="135" t="s">
        <v>1933</v>
      </c>
      <c r="AH59" s="16"/>
      <c r="AI59" s="16" t="s">
        <v>887</v>
      </c>
      <c r="AJ59" t="s">
        <v>286</v>
      </c>
      <c r="AK59" s="56" t="s">
        <v>325</v>
      </c>
      <c r="AL59" s="16"/>
      <c r="AT59" s="13"/>
      <c r="BE59" t="s">
        <v>676</v>
      </c>
      <c r="BF59" s="1" t="s">
        <v>423</v>
      </c>
    </row>
    <row r="60" spans="1:58">
      <c r="A60" s="13"/>
      <c r="C60" s="14"/>
      <c r="D60" s="15"/>
      <c r="E60" s="13"/>
      <c r="F60" s="13"/>
      <c r="G60" s="13"/>
      <c r="H60" s="13"/>
      <c r="J60" s="13"/>
      <c r="K60" s="16"/>
      <c r="L60" s="17"/>
      <c r="M60" s="13"/>
      <c r="N60" s="15"/>
      <c r="O60" s="13"/>
      <c r="P60" t="s">
        <v>826</v>
      </c>
      <c r="Q60" s="13"/>
      <c r="R60" s="13"/>
      <c r="S60" s="13"/>
      <c r="T60" s="13"/>
      <c r="U60" s="13"/>
      <c r="W60" s="13"/>
      <c r="X60" s="13"/>
      <c r="Y60" s="13"/>
      <c r="Z60" s="13"/>
      <c r="AA60" s="17"/>
      <c r="AB60" s="16"/>
      <c r="AC60" s="17"/>
      <c r="AD60" s="13"/>
      <c r="AE60" s="13"/>
      <c r="AF60" s="16"/>
      <c r="AG60" s="135" t="s">
        <v>1934</v>
      </c>
      <c r="AH60" s="16"/>
      <c r="AI60" s="16" t="s">
        <v>888</v>
      </c>
      <c r="AJ60" t="s">
        <v>286</v>
      </c>
      <c r="AK60" s="56" t="s">
        <v>325</v>
      </c>
      <c r="AL60" s="16"/>
      <c r="AT60" s="13"/>
      <c r="BE60" t="s">
        <v>826</v>
      </c>
      <c r="BF60" s="1" t="s">
        <v>424</v>
      </c>
    </row>
    <row r="61" spans="1:58">
      <c r="A61" s="13"/>
      <c r="C61" s="14"/>
      <c r="D61" s="15"/>
      <c r="E61" s="13"/>
      <c r="F61" s="13"/>
      <c r="G61" s="13"/>
      <c r="H61" s="13"/>
      <c r="J61" s="13"/>
      <c r="K61" s="16"/>
      <c r="L61" s="17"/>
      <c r="M61" s="13"/>
      <c r="N61" s="15"/>
      <c r="O61" s="13"/>
      <c r="P61" t="s">
        <v>678</v>
      </c>
      <c r="Q61" s="13"/>
      <c r="R61" s="13"/>
      <c r="S61" s="13"/>
      <c r="T61" s="13"/>
      <c r="U61" s="13"/>
      <c r="W61" s="13"/>
      <c r="X61" s="13"/>
      <c r="Y61" s="13"/>
      <c r="Z61" s="13"/>
      <c r="AA61" s="17"/>
      <c r="AB61" s="16"/>
      <c r="AC61" s="17"/>
      <c r="AD61" s="13"/>
      <c r="AE61" s="13"/>
      <c r="AF61" s="16"/>
      <c r="AG61" s="135" t="s">
        <v>1935</v>
      </c>
      <c r="AH61" s="16"/>
      <c r="AI61" s="16" t="s">
        <v>889</v>
      </c>
      <c r="AJ61" t="s">
        <v>286</v>
      </c>
      <c r="AK61" s="56" t="s">
        <v>325</v>
      </c>
      <c r="AL61" s="16"/>
      <c r="AT61" s="13"/>
      <c r="BE61" t="s">
        <v>678</v>
      </c>
      <c r="BF61" s="1" t="s">
        <v>425</v>
      </c>
    </row>
    <row r="62" spans="1:58">
      <c r="A62" s="13"/>
      <c r="C62" s="14"/>
      <c r="D62" s="15"/>
      <c r="E62" s="13"/>
      <c r="F62" s="13"/>
      <c r="G62" s="13"/>
      <c r="H62" s="13"/>
      <c r="J62" s="13"/>
      <c r="K62" s="16"/>
      <c r="L62" s="17"/>
      <c r="M62" s="13"/>
      <c r="N62" s="15"/>
      <c r="O62" s="13"/>
      <c r="P62" t="s">
        <v>691</v>
      </c>
      <c r="Q62" s="13"/>
      <c r="R62" s="13"/>
      <c r="S62" s="13"/>
      <c r="T62" s="13"/>
      <c r="U62" s="13"/>
      <c r="W62" s="13"/>
      <c r="X62" s="13"/>
      <c r="Y62" s="13"/>
      <c r="Z62" s="13"/>
      <c r="AA62" s="17"/>
      <c r="AB62" s="16"/>
      <c r="AC62" s="17"/>
      <c r="AD62" s="13"/>
      <c r="AE62" s="13"/>
      <c r="AF62" s="16"/>
      <c r="AG62" s="135" t="s">
        <v>1936</v>
      </c>
      <c r="AH62" s="16"/>
      <c r="AI62" s="16" t="s">
        <v>890</v>
      </c>
      <c r="AJ62" t="s">
        <v>286</v>
      </c>
      <c r="AK62" s="56" t="s">
        <v>325</v>
      </c>
      <c r="AL62" s="16"/>
      <c r="AT62" s="13"/>
      <c r="BE62" t="s">
        <v>691</v>
      </c>
      <c r="BF62" s="1" t="s">
        <v>426</v>
      </c>
    </row>
    <row r="63" spans="1:58">
      <c r="A63" s="13"/>
      <c r="C63" s="14"/>
      <c r="D63" s="15"/>
      <c r="E63" s="13"/>
      <c r="F63" s="13"/>
      <c r="G63" s="13"/>
      <c r="H63" s="13"/>
      <c r="J63" s="13"/>
      <c r="K63" s="16"/>
      <c r="L63" s="17"/>
      <c r="M63" s="13"/>
      <c r="N63" s="15"/>
      <c r="O63" s="13"/>
      <c r="P63" t="s">
        <v>692</v>
      </c>
      <c r="Q63" s="13"/>
      <c r="R63" s="13"/>
      <c r="S63" s="13"/>
      <c r="T63" s="13"/>
      <c r="U63" s="13"/>
      <c r="W63" s="13"/>
      <c r="X63" s="13"/>
      <c r="Y63" s="13"/>
      <c r="Z63" s="13"/>
      <c r="AA63" s="17"/>
      <c r="AB63" s="16"/>
      <c r="AC63" s="17"/>
      <c r="AD63" s="13"/>
      <c r="AE63" s="13"/>
      <c r="AF63" s="16"/>
      <c r="AG63" s="135" t="s">
        <v>1937</v>
      </c>
      <c r="AH63" s="16"/>
      <c r="AI63" s="16" t="s">
        <v>891</v>
      </c>
      <c r="AJ63" t="s">
        <v>286</v>
      </c>
      <c r="AK63" s="56" t="s">
        <v>325</v>
      </c>
      <c r="AL63" s="16"/>
      <c r="AT63" s="13"/>
      <c r="BE63" t="s">
        <v>692</v>
      </c>
      <c r="BF63" s="1" t="s">
        <v>427</v>
      </c>
    </row>
    <row r="64" spans="1:58">
      <c r="A64" s="13"/>
      <c r="C64" s="14"/>
      <c r="D64" s="15"/>
      <c r="E64" s="13"/>
      <c r="F64" s="13"/>
      <c r="G64" s="13"/>
      <c r="H64" s="13"/>
      <c r="J64" s="13"/>
      <c r="K64" s="16"/>
      <c r="L64" s="17"/>
      <c r="M64" s="13"/>
      <c r="N64" s="15"/>
      <c r="O64" s="13"/>
      <c r="P64" t="s">
        <v>682</v>
      </c>
      <c r="Q64" s="13"/>
      <c r="R64" s="13"/>
      <c r="S64" s="13"/>
      <c r="T64" s="13"/>
      <c r="U64" s="13"/>
      <c r="W64" s="13"/>
      <c r="X64" s="13"/>
      <c r="Y64" s="13"/>
      <c r="Z64" s="13"/>
      <c r="AA64" s="17"/>
      <c r="AB64" s="16"/>
      <c r="AC64" s="17"/>
      <c r="AD64" s="13"/>
      <c r="AE64" s="13"/>
      <c r="AF64" s="16"/>
      <c r="AG64" s="135" t="s">
        <v>1938</v>
      </c>
      <c r="AH64" s="16"/>
      <c r="AI64" s="16" t="s">
        <v>892</v>
      </c>
      <c r="AJ64" t="s">
        <v>286</v>
      </c>
      <c r="AK64" s="56" t="s">
        <v>325</v>
      </c>
      <c r="AL64" s="16"/>
      <c r="AT64" s="13"/>
      <c r="BE64" t="s">
        <v>682</v>
      </c>
      <c r="BF64" s="1" t="s">
        <v>428</v>
      </c>
    </row>
    <row r="65" spans="1:58">
      <c r="A65" s="13"/>
      <c r="C65" s="14"/>
      <c r="D65" s="15"/>
      <c r="E65" s="13"/>
      <c r="F65" s="13"/>
      <c r="G65" s="13"/>
      <c r="H65" s="13"/>
      <c r="J65" s="13"/>
      <c r="K65" s="16"/>
      <c r="L65" s="17"/>
      <c r="M65" s="13"/>
      <c r="N65" s="15"/>
      <c r="O65" s="13"/>
      <c r="P65" t="s">
        <v>681</v>
      </c>
      <c r="Q65" s="13"/>
      <c r="R65" s="13"/>
      <c r="S65" s="13"/>
      <c r="T65" s="13"/>
      <c r="U65" s="13"/>
      <c r="W65" s="13"/>
      <c r="X65" s="13"/>
      <c r="Y65" s="13"/>
      <c r="Z65" s="13"/>
      <c r="AA65" s="17"/>
      <c r="AB65" s="16"/>
      <c r="AC65" s="17"/>
      <c r="AD65" s="13"/>
      <c r="AE65" s="13"/>
      <c r="AF65" s="16"/>
      <c r="AG65" s="135" t="s">
        <v>1939</v>
      </c>
      <c r="AH65" s="16"/>
      <c r="AI65" s="16" t="s">
        <v>893</v>
      </c>
      <c r="AJ65" t="s">
        <v>286</v>
      </c>
      <c r="AK65" s="56" t="s">
        <v>325</v>
      </c>
      <c r="AL65" s="16"/>
      <c r="AT65" s="13"/>
      <c r="BE65" t="s">
        <v>681</v>
      </c>
      <c r="BF65" s="1" t="s">
        <v>429</v>
      </c>
    </row>
    <row r="66" spans="1:58">
      <c r="A66" s="13"/>
      <c r="C66" s="14"/>
      <c r="D66" s="15"/>
      <c r="E66" s="13"/>
      <c r="F66" s="13"/>
      <c r="G66" s="13"/>
      <c r="H66" s="13"/>
      <c r="J66" s="13"/>
      <c r="K66" s="16"/>
      <c r="L66" s="17"/>
      <c r="M66" s="13"/>
      <c r="N66" s="15"/>
      <c r="O66" s="13"/>
      <c r="P66" t="s">
        <v>680</v>
      </c>
      <c r="Q66" s="13"/>
      <c r="R66" s="13"/>
      <c r="S66" s="13"/>
      <c r="T66" s="13"/>
      <c r="U66" s="13"/>
      <c r="W66" s="13"/>
      <c r="X66" s="13"/>
      <c r="Y66" s="13"/>
      <c r="Z66" s="13"/>
      <c r="AA66" s="17"/>
      <c r="AB66" s="16"/>
      <c r="AC66" s="17"/>
      <c r="AD66" s="13"/>
      <c r="AE66" s="13"/>
      <c r="AF66" s="16"/>
      <c r="AG66" s="135" t="s">
        <v>1940</v>
      </c>
      <c r="AH66" s="16"/>
      <c r="AI66" s="16" t="s">
        <v>894</v>
      </c>
      <c r="AJ66" t="s">
        <v>286</v>
      </c>
      <c r="AK66" s="56" t="s">
        <v>325</v>
      </c>
      <c r="AL66" s="16"/>
      <c r="AT66" s="13"/>
      <c r="BE66" t="s">
        <v>680</v>
      </c>
      <c r="BF66" s="1" t="s">
        <v>430</v>
      </c>
    </row>
    <row r="67" spans="1:58">
      <c r="A67" s="13"/>
      <c r="C67" s="14"/>
      <c r="D67" s="15"/>
      <c r="E67" s="13"/>
      <c r="F67" s="13"/>
      <c r="G67" s="13"/>
      <c r="H67" s="13"/>
      <c r="J67" s="13"/>
      <c r="K67" s="16"/>
      <c r="L67" s="17"/>
      <c r="M67" s="13"/>
      <c r="N67" s="15"/>
      <c r="O67" s="13"/>
      <c r="P67" t="s">
        <v>673</v>
      </c>
      <c r="Q67" s="13"/>
      <c r="R67" s="13"/>
      <c r="S67" s="13"/>
      <c r="T67" s="13"/>
      <c r="U67" s="13"/>
      <c r="W67" s="13"/>
      <c r="X67" s="13"/>
      <c r="Y67" s="13"/>
      <c r="Z67" s="13"/>
      <c r="AA67" s="17"/>
      <c r="AB67" s="16"/>
      <c r="AC67" s="17"/>
      <c r="AD67" s="13"/>
      <c r="AE67" s="13"/>
      <c r="AF67" s="16"/>
      <c r="AG67" s="135" t="s">
        <v>1941</v>
      </c>
      <c r="AH67" s="16"/>
      <c r="AI67" s="16" t="s">
        <v>895</v>
      </c>
      <c r="AJ67" t="s">
        <v>286</v>
      </c>
      <c r="AK67" s="56" t="s">
        <v>325</v>
      </c>
      <c r="AL67" s="16"/>
      <c r="AT67" s="13"/>
      <c r="BE67" t="s">
        <v>673</v>
      </c>
      <c r="BF67" s="1" t="s">
        <v>431</v>
      </c>
    </row>
    <row r="68" spans="1:58">
      <c r="A68" s="13"/>
      <c r="C68" s="14"/>
      <c r="D68" s="15"/>
      <c r="E68" s="13"/>
      <c r="F68" s="13"/>
      <c r="G68" s="13"/>
      <c r="H68" s="13"/>
      <c r="J68" s="13"/>
      <c r="K68" s="16"/>
      <c r="L68" s="17"/>
      <c r="M68" s="13"/>
      <c r="N68" s="15"/>
      <c r="O68" s="13"/>
      <c r="P68" t="s">
        <v>684</v>
      </c>
      <c r="Q68" s="13"/>
      <c r="R68" s="13"/>
      <c r="S68" s="13"/>
      <c r="T68" s="13"/>
      <c r="U68" s="13"/>
      <c r="W68" s="13"/>
      <c r="X68" s="13"/>
      <c r="Y68" s="13"/>
      <c r="Z68" s="13"/>
      <c r="AA68" s="17"/>
      <c r="AB68" s="16"/>
      <c r="AC68" s="17"/>
      <c r="AD68" s="13"/>
      <c r="AE68" s="13"/>
      <c r="AF68" s="16"/>
      <c r="AG68" s="135" t="s">
        <v>1942</v>
      </c>
      <c r="AH68" s="16"/>
      <c r="AI68" s="16" t="s">
        <v>896</v>
      </c>
      <c r="AJ68" t="s">
        <v>286</v>
      </c>
      <c r="AK68" s="56" t="s">
        <v>325</v>
      </c>
      <c r="AL68" s="16"/>
      <c r="AT68" s="13"/>
      <c r="BE68" t="s">
        <v>684</v>
      </c>
      <c r="BF68" s="1" t="s">
        <v>432</v>
      </c>
    </row>
    <row r="69" spans="1:58">
      <c r="A69" s="13"/>
      <c r="C69" s="14"/>
      <c r="D69" s="15"/>
      <c r="E69" s="13"/>
      <c r="F69" s="13"/>
      <c r="G69" s="13"/>
      <c r="H69" s="13"/>
      <c r="J69" s="13"/>
      <c r="K69" s="16"/>
      <c r="L69" s="17"/>
      <c r="M69" s="13"/>
      <c r="N69" s="15"/>
      <c r="O69" s="13"/>
      <c r="P69" t="s">
        <v>652</v>
      </c>
      <c r="Q69" s="13"/>
      <c r="R69" s="13"/>
      <c r="S69" s="13"/>
      <c r="T69" s="13"/>
      <c r="U69" s="13"/>
      <c r="W69" s="13"/>
      <c r="X69" s="13"/>
      <c r="Y69" s="13"/>
      <c r="Z69" s="13"/>
      <c r="AA69" s="17"/>
      <c r="AB69" s="16"/>
      <c r="AC69" s="17"/>
      <c r="AD69" s="13"/>
      <c r="AE69" s="13"/>
      <c r="AF69" s="16"/>
      <c r="AG69" s="135" t="s">
        <v>1943</v>
      </c>
      <c r="AH69" s="16"/>
      <c r="AI69" s="16" t="s">
        <v>897</v>
      </c>
      <c r="AJ69" t="s">
        <v>286</v>
      </c>
      <c r="AK69" s="56" t="s">
        <v>325</v>
      </c>
      <c r="AL69" s="16"/>
      <c r="AT69" s="13"/>
      <c r="BE69" t="s">
        <v>652</v>
      </c>
      <c r="BF69" s="1" t="s">
        <v>433</v>
      </c>
    </row>
    <row r="70" spans="1:58">
      <c r="A70" s="13"/>
      <c r="C70" s="14"/>
      <c r="D70" s="15"/>
      <c r="E70" s="13"/>
      <c r="F70" s="13"/>
      <c r="G70" s="13"/>
      <c r="H70" s="13"/>
      <c r="J70" s="13"/>
      <c r="K70" s="16"/>
      <c r="L70" s="17"/>
      <c r="M70" s="13"/>
      <c r="N70" s="15"/>
      <c r="O70" s="13"/>
      <c r="P70" t="s">
        <v>827</v>
      </c>
      <c r="Q70" s="13"/>
      <c r="R70" s="13"/>
      <c r="S70" s="13"/>
      <c r="T70" s="13"/>
      <c r="U70" s="13"/>
      <c r="W70" s="13"/>
      <c r="X70" s="13"/>
      <c r="Y70" s="13"/>
      <c r="Z70" s="13"/>
      <c r="AA70" s="17"/>
      <c r="AB70" s="16"/>
      <c r="AC70" s="17"/>
      <c r="AD70" s="13"/>
      <c r="AE70" s="13"/>
      <c r="AF70" s="16"/>
      <c r="AG70" s="135" t="s">
        <v>1944</v>
      </c>
      <c r="AH70" s="16"/>
      <c r="AI70" s="16" t="s">
        <v>898</v>
      </c>
      <c r="AJ70" t="s">
        <v>286</v>
      </c>
      <c r="AK70" s="56" t="s">
        <v>325</v>
      </c>
      <c r="AL70" s="16"/>
      <c r="AT70" s="13"/>
      <c r="BE70" t="s">
        <v>827</v>
      </c>
      <c r="BF70" s="1" t="s">
        <v>434</v>
      </c>
    </row>
    <row r="71" spans="1:58">
      <c r="A71" s="13"/>
      <c r="C71" s="14"/>
      <c r="D71" s="15"/>
      <c r="E71" s="13"/>
      <c r="F71" s="13"/>
      <c r="G71" s="13"/>
      <c r="H71" s="13"/>
      <c r="J71" s="13"/>
      <c r="K71" s="16"/>
      <c r="L71" s="17"/>
      <c r="M71" s="13"/>
      <c r="N71" s="15"/>
      <c r="O71" s="13"/>
      <c r="P71" t="s">
        <v>671</v>
      </c>
      <c r="Q71" s="13"/>
      <c r="R71" s="13"/>
      <c r="S71" s="13"/>
      <c r="T71" s="13"/>
      <c r="U71" s="13"/>
      <c r="W71" s="13"/>
      <c r="X71" s="13"/>
      <c r="Y71" s="13"/>
      <c r="Z71" s="13"/>
      <c r="AA71" s="17"/>
      <c r="AB71" s="16"/>
      <c r="AC71" s="17"/>
      <c r="AD71" s="13"/>
      <c r="AE71" s="13"/>
      <c r="AF71" s="16"/>
      <c r="AG71" s="135" t="s">
        <v>1945</v>
      </c>
      <c r="AH71" s="16"/>
      <c r="AI71" s="16" t="s">
        <v>899</v>
      </c>
      <c r="AJ71" t="s">
        <v>286</v>
      </c>
      <c r="AK71" s="56" t="s">
        <v>325</v>
      </c>
      <c r="AL71" s="16"/>
      <c r="AT71" s="13"/>
      <c r="BE71" t="s">
        <v>671</v>
      </c>
      <c r="BF71" s="1" t="s">
        <v>435</v>
      </c>
    </row>
    <row r="72" spans="1:58">
      <c r="A72" s="13"/>
      <c r="C72" s="14"/>
      <c r="D72" s="15"/>
      <c r="E72" s="13"/>
      <c r="F72" s="13"/>
      <c r="G72" s="13"/>
      <c r="H72" s="13"/>
      <c r="J72" s="13"/>
      <c r="K72" s="16"/>
      <c r="L72" s="17"/>
      <c r="M72" s="13"/>
      <c r="N72" s="15"/>
      <c r="O72" s="13"/>
      <c r="P72" t="s">
        <v>653</v>
      </c>
      <c r="Q72" s="13"/>
      <c r="R72" s="13"/>
      <c r="S72" s="13"/>
      <c r="T72" s="13"/>
      <c r="U72" s="13"/>
      <c r="W72" s="13"/>
      <c r="X72" s="13"/>
      <c r="Y72" s="13"/>
      <c r="Z72" s="13"/>
      <c r="AA72" s="17"/>
      <c r="AB72" s="16"/>
      <c r="AC72" s="17"/>
      <c r="AD72" s="13"/>
      <c r="AE72" s="13"/>
      <c r="AF72" s="16"/>
      <c r="AG72" s="135" t="s">
        <v>1946</v>
      </c>
      <c r="AH72" s="16"/>
      <c r="AI72" s="16" t="s">
        <v>900</v>
      </c>
      <c r="AJ72" t="s">
        <v>286</v>
      </c>
      <c r="AK72" s="56" t="s">
        <v>325</v>
      </c>
      <c r="AL72" s="16"/>
      <c r="AT72" s="13"/>
      <c r="BE72" t="s">
        <v>653</v>
      </c>
      <c r="BF72" s="1" t="s">
        <v>436</v>
      </c>
    </row>
    <row r="73" spans="1:58">
      <c r="A73" s="13"/>
      <c r="C73" s="14"/>
      <c r="D73" s="15"/>
      <c r="E73" s="13"/>
      <c r="F73" s="13"/>
      <c r="G73" s="13"/>
      <c r="H73" s="13"/>
      <c r="J73" s="13"/>
      <c r="K73" s="16"/>
      <c r="L73" s="17"/>
      <c r="M73" s="13"/>
      <c r="N73" s="15"/>
      <c r="O73" s="13"/>
      <c r="P73" t="s">
        <v>654</v>
      </c>
      <c r="Q73" s="13"/>
      <c r="R73" s="13"/>
      <c r="S73" s="13"/>
      <c r="T73" s="13"/>
      <c r="U73" s="13"/>
      <c r="W73" s="13"/>
      <c r="X73" s="13"/>
      <c r="Y73" s="13"/>
      <c r="Z73" s="13"/>
      <c r="AA73" s="17"/>
      <c r="AB73" s="16"/>
      <c r="AC73" s="17"/>
      <c r="AD73" s="13"/>
      <c r="AE73" s="13"/>
      <c r="AF73" s="16"/>
      <c r="AG73" s="135" t="s">
        <v>1947</v>
      </c>
      <c r="AH73" s="16"/>
      <c r="AI73" s="16" t="s">
        <v>901</v>
      </c>
      <c r="AJ73" t="s">
        <v>286</v>
      </c>
      <c r="AK73" s="56" t="s">
        <v>325</v>
      </c>
      <c r="AL73" s="16"/>
      <c r="AT73" s="13"/>
      <c r="BE73" t="s">
        <v>654</v>
      </c>
      <c r="BF73" s="1" t="s">
        <v>437</v>
      </c>
    </row>
    <row r="74" spans="1:58">
      <c r="A74" s="13"/>
      <c r="C74" s="14"/>
      <c r="D74" s="15"/>
      <c r="E74" s="13"/>
      <c r="F74" s="13"/>
      <c r="G74" s="13"/>
      <c r="H74" s="13"/>
      <c r="J74" s="13"/>
      <c r="K74" s="16"/>
      <c r="L74" s="17"/>
      <c r="M74" s="13"/>
      <c r="N74" s="15"/>
      <c r="O74" s="13"/>
      <c r="P74" t="s">
        <v>824</v>
      </c>
      <c r="Q74" s="13"/>
      <c r="R74" s="13"/>
      <c r="S74" s="13"/>
      <c r="T74" s="13"/>
      <c r="U74" s="13"/>
      <c r="W74" s="13"/>
      <c r="X74" s="13"/>
      <c r="Y74" s="13"/>
      <c r="Z74" s="13"/>
      <c r="AA74" s="17"/>
      <c r="AB74" s="16"/>
      <c r="AC74" s="17"/>
      <c r="AD74" s="13"/>
      <c r="AE74" s="13"/>
      <c r="AF74" s="16"/>
      <c r="AG74" s="135" t="s">
        <v>1948</v>
      </c>
      <c r="AH74" s="16"/>
      <c r="AI74" s="16" t="s">
        <v>902</v>
      </c>
      <c r="AJ74" t="s">
        <v>286</v>
      </c>
      <c r="AK74" s="56" t="s">
        <v>325</v>
      </c>
      <c r="AL74" s="16"/>
      <c r="AT74" s="13"/>
      <c r="BE74" t="s">
        <v>824</v>
      </c>
      <c r="BF74" s="1" t="s">
        <v>438</v>
      </c>
    </row>
    <row r="75" spans="1:58">
      <c r="A75" s="13"/>
      <c r="C75" s="14"/>
      <c r="D75" s="15"/>
      <c r="E75" s="13"/>
      <c r="F75" s="13"/>
      <c r="G75" s="13"/>
      <c r="H75" s="13"/>
      <c r="J75" s="13"/>
      <c r="K75" s="16"/>
      <c r="L75" s="17"/>
      <c r="M75" s="13"/>
      <c r="N75" s="15"/>
      <c r="O75" s="13"/>
      <c r="P75" t="s">
        <v>839</v>
      </c>
      <c r="Q75" s="13"/>
      <c r="R75" s="13"/>
      <c r="S75" s="13"/>
      <c r="T75" s="13"/>
      <c r="U75" s="13"/>
      <c r="W75" s="13"/>
      <c r="X75" s="13"/>
      <c r="Y75" s="13"/>
      <c r="Z75" s="13"/>
      <c r="AA75" s="17"/>
      <c r="AB75" s="16"/>
      <c r="AC75" s="17"/>
      <c r="AD75" s="13"/>
      <c r="AE75" s="13"/>
      <c r="AF75" s="16"/>
      <c r="AG75" s="135" t="s">
        <v>1949</v>
      </c>
      <c r="AH75" s="16"/>
      <c r="AI75" s="16" t="s">
        <v>903</v>
      </c>
      <c r="AJ75" t="s">
        <v>286</v>
      </c>
      <c r="AK75" s="56" t="s">
        <v>325</v>
      </c>
      <c r="AL75" s="16"/>
      <c r="AT75" s="13"/>
      <c r="BE75" t="s">
        <v>839</v>
      </c>
      <c r="BF75" s="1" t="s">
        <v>439</v>
      </c>
    </row>
    <row r="76" spans="1:58">
      <c r="A76" s="13"/>
      <c r="C76" s="14"/>
      <c r="D76" s="15"/>
      <c r="E76" s="13"/>
      <c r="F76" s="13"/>
      <c r="G76" s="13"/>
      <c r="H76" s="13"/>
      <c r="J76" s="13"/>
      <c r="K76" s="16"/>
      <c r="L76" s="17"/>
      <c r="M76" s="13"/>
      <c r="N76" s="15"/>
      <c r="O76" s="13"/>
      <c r="P76" t="s">
        <v>801</v>
      </c>
      <c r="Q76" s="13"/>
      <c r="R76" s="13"/>
      <c r="S76" s="13"/>
      <c r="T76" s="13"/>
      <c r="U76" s="13"/>
      <c r="W76" s="13"/>
      <c r="X76" s="13"/>
      <c r="Y76" s="13"/>
      <c r="Z76" s="13"/>
      <c r="AA76" s="17"/>
      <c r="AB76" s="16"/>
      <c r="AC76" s="17"/>
      <c r="AD76" s="13"/>
      <c r="AE76" s="13"/>
      <c r="AF76" s="16"/>
      <c r="AG76" s="135" t="s">
        <v>1950</v>
      </c>
      <c r="AH76" s="16"/>
      <c r="AI76" s="16" t="s">
        <v>904</v>
      </c>
      <c r="AJ76" t="s">
        <v>286</v>
      </c>
      <c r="AK76" s="56" t="s">
        <v>325</v>
      </c>
      <c r="AL76" s="16"/>
      <c r="AT76" s="13"/>
      <c r="BE76" t="s">
        <v>801</v>
      </c>
      <c r="BF76" s="1" t="s">
        <v>440</v>
      </c>
    </row>
    <row r="77" spans="1:58">
      <c r="A77" s="13"/>
      <c r="C77" s="14"/>
      <c r="D77" s="15"/>
      <c r="E77" s="13"/>
      <c r="F77" s="13"/>
      <c r="G77" s="13"/>
      <c r="H77" s="13"/>
      <c r="J77" s="13"/>
      <c r="K77" s="16"/>
      <c r="L77" s="17"/>
      <c r="M77" s="13"/>
      <c r="N77" s="15"/>
      <c r="O77" s="13"/>
      <c r="P77" t="s">
        <v>799</v>
      </c>
      <c r="Q77" s="13"/>
      <c r="R77" s="13"/>
      <c r="S77" s="13"/>
      <c r="T77" s="13"/>
      <c r="U77" s="13"/>
      <c r="W77" s="13"/>
      <c r="X77" s="13"/>
      <c r="Y77" s="13"/>
      <c r="Z77" s="13"/>
      <c r="AA77" s="17"/>
      <c r="AB77" s="16"/>
      <c r="AC77" s="17"/>
      <c r="AD77" s="13"/>
      <c r="AE77" s="13"/>
      <c r="AF77" s="16"/>
      <c r="AG77" s="135" t="s">
        <v>1951</v>
      </c>
      <c r="AH77" s="16"/>
      <c r="AI77" s="16" t="s">
        <v>905</v>
      </c>
      <c r="AJ77" t="s">
        <v>286</v>
      </c>
      <c r="AK77" s="56" t="s">
        <v>325</v>
      </c>
      <c r="AL77" s="16"/>
      <c r="AT77" s="13"/>
      <c r="BE77" t="s">
        <v>799</v>
      </c>
      <c r="BF77" s="1" t="s">
        <v>441</v>
      </c>
    </row>
    <row r="78" spans="1:58">
      <c r="A78" s="13"/>
      <c r="C78" s="14"/>
      <c r="D78" s="15"/>
      <c r="E78" s="13"/>
      <c r="F78" s="13"/>
      <c r="G78" s="13"/>
      <c r="H78" s="13"/>
      <c r="J78" s="13"/>
      <c r="K78" s="16"/>
      <c r="L78" s="17"/>
      <c r="M78" s="13"/>
      <c r="N78" s="15"/>
      <c r="O78" s="13"/>
      <c r="P78" t="s">
        <v>700</v>
      </c>
      <c r="Q78" s="13"/>
      <c r="R78" s="13"/>
      <c r="S78" s="13"/>
      <c r="T78" s="13"/>
      <c r="U78" s="13"/>
      <c r="W78" s="13"/>
      <c r="X78" s="13"/>
      <c r="Y78" s="13"/>
      <c r="Z78" s="13"/>
      <c r="AA78" s="17"/>
      <c r="AB78" s="16"/>
      <c r="AC78" s="17"/>
      <c r="AD78" s="13"/>
      <c r="AE78" s="13"/>
      <c r="AF78" s="16"/>
      <c r="AG78" s="135" t="s">
        <v>1952</v>
      </c>
      <c r="AH78" s="16"/>
      <c r="AI78" s="16" t="s">
        <v>906</v>
      </c>
      <c r="AJ78" t="s">
        <v>286</v>
      </c>
      <c r="AK78" s="56" t="s">
        <v>325</v>
      </c>
      <c r="AL78" s="16"/>
      <c r="AT78" s="13"/>
      <c r="BE78" t="s">
        <v>700</v>
      </c>
      <c r="BF78" s="1" t="s">
        <v>442</v>
      </c>
    </row>
    <row r="79" spans="1:58">
      <c r="A79" s="13"/>
      <c r="C79" s="14"/>
      <c r="D79" s="15"/>
      <c r="E79" s="13"/>
      <c r="F79" s="13"/>
      <c r="G79" s="13"/>
      <c r="H79" s="13"/>
      <c r="J79" s="13"/>
      <c r="K79" s="16"/>
      <c r="L79" s="17"/>
      <c r="M79" s="13"/>
      <c r="N79" s="15"/>
      <c r="O79" s="13"/>
      <c r="P79" t="s">
        <v>695</v>
      </c>
      <c r="Q79" s="13"/>
      <c r="R79" s="13"/>
      <c r="S79" s="13"/>
      <c r="T79" s="13"/>
      <c r="U79" s="13"/>
      <c r="W79" s="13"/>
      <c r="X79" s="13"/>
      <c r="Y79" s="13"/>
      <c r="Z79" s="13"/>
      <c r="AA79" s="17"/>
      <c r="AB79" s="16"/>
      <c r="AC79" s="17"/>
      <c r="AD79" s="13"/>
      <c r="AE79" s="13"/>
      <c r="AF79" s="16"/>
      <c r="AG79" s="135" t="s">
        <v>1953</v>
      </c>
      <c r="AH79" s="16"/>
      <c r="AI79" s="16" t="s">
        <v>907</v>
      </c>
      <c r="AJ79" t="s">
        <v>286</v>
      </c>
      <c r="AK79" s="56" t="s">
        <v>325</v>
      </c>
      <c r="AL79" s="16"/>
      <c r="AT79" s="13"/>
      <c r="BE79" t="s">
        <v>695</v>
      </c>
      <c r="BF79" s="1" t="s">
        <v>443</v>
      </c>
    </row>
    <row r="80" spans="1:58">
      <c r="A80" s="13"/>
      <c r="C80" s="14"/>
      <c r="D80" s="15"/>
      <c r="E80" s="13"/>
      <c r="F80" s="13"/>
      <c r="G80" s="13"/>
      <c r="H80" s="13"/>
      <c r="J80" s="13"/>
      <c r="K80" s="16"/>
      <c r="L80" s="17"/>
      <c r="M80" s="13"/>
      <c r="N80" s="15"/>
      <c r="O80" s="13"/>
      <c r="P80" t="s">
        <v>696</v>
      </c>
      <c r="Q80" s="13"/>
      <c r="R80" s="13"/>
      <c r="S80" s="13"/>
      <c r="T80" s="13"/>
      <c r="U80" s="13"/>
      <c r="W80" s="13"/>
      <c r="X80" s="13"/>
      <c r="Y80" s="13"/>
      <c r="Z80" s="13"/>
      <c r="AA80" s="17"/>
      <c r="AB80" s="16"/>
      <c r="AC80" s="17"/>
      <c r="AD80" s="13"/>
      <c r="AE80" s="13"/>
      <c r="AF80" s="16"/>
      <c r="AG80" s="135" t="s">
        <v>1954</v>
      </c>
      <c r="AH80" s="16"/>
      <c r="AI80" s="16" t="s">
        <v>908</v>
      </c>
      <c r="AJ80" t="s">
        <v>286</v>
      </c>
      <c r="AK80" s="56" t="s">
        <v>325</v>
      </c>
      <c r="AL80" s="16"/>
      <c r="AT80" s="13"/>
      <c r="BE80" t="s">
        <v>696</v>
      </c>
      <c r="BF80" s="1" t="s">
        <v>444</v>
      </c>
    </row>
    <row r="81" spans="1:58">
      <c r="A81" s="13"/>
      <c r="C81" s="14"/>
      <c r="D81" s="15"/>
      <c r="E81" s="13"/>
      <c r="F81" s="13"/>
      <c r="G81" s="13"/>
      <c r="H81" s="13"/>
      <c r="J81" s="13"/>
      <c r="K81" s="16"/>
      <c r="L81" s="17"/>
      <c r="M81" s="13"/>
      <c r="N81" s="15"/>
      <c r="O81" s="13"/>
      <c r="P81" t="s">
        <v>706</v>
      </c>
      <c r="Q81" s="13"/>
      <c r="R81" s="13"/>
      <c r="S81" s="13"/>
      <c r="T81" s="13"/>
      <c r="U81" s="13"/>
      <c r="W81" s="13"/>
      <c r="X81" s="13"/>
      <c r="Y81" s="13"/>
      <c r="Z81" s="13"/>
      <c r="AA81" s="17"/>
      <c r="AB81" s="16"/>
      <c r="AC81" s="17"/>
      <c r="AD81" s="13"/>
      <c r="AE81" s="13"/>
      <c r="AF81" s="16"/>
      <c r="AG81" s="135" t="s">
        <v>1955</v>
      </c>
      <c r="AH81" s="16"/>
      <c r="AI81" s="16" t="s">
        <v>909</v>
      </c>
      <c r="AJ81" t="s">
        <v>286</v>
      </c>
      <c r="AK81" s="56" t="s">
        <v>325</v>
      </c>
      <c r="AL81" s="16"/>
      <c r="AT81" s="13"/>
      <c r="BE81" t="s">
        <v>706</v>
      </c>
      <c r="BF81" s="1" t="s">
        <v>445</v>
      </c>
    </row>
    <row r="82" spans="1:58">
      <c r="A82" s="13"/>
      <c r="C82" s="14"/>
      <c r="D82" s="15"/>
      <c r="E82" s="13"/>
      <c r="F82" s="13"/>
      <c r="G82" s="13"/>
      <c r="H82" s="13"/>
      <c r="J82" s="13"/>
      <c r="K82" s="16"/>
      <c r="L82" s="17"/>
      <c r="M82" s="13"/>
      <c r="N82" s="15"/>
      <c r="O82" s="13"/>
      <c r="P82" t="s">
        <v>698</v>
      </c>
      <c r="Q82" s="13"/>
      <c r="R82" s="13"/>
      <c r="S82" s="13"/>
      <c r="T82" s="13"/>
      <c r="U82" s="13"/>
      <c r="W82" s="13"/>
      <c r="X82" s="13"/>
      <c r="Y82" s="13"/>
      <c r="Z82" s="13"/>
      <c r="AA82" s="17"/>
      <c r="AB82" s="16"/>
      <c r="AC82" s="17"/>
      <c r="AD82" s="13"/>
      <c r="AE82" s="13"/>
      <c r="AF82" s="16"/>
      <c r="AG82" s="135" t="s">
        <v>1956</v>
      </c>
      <c r="AH82" s="16"/>
      <c r="AI82" s="16" t="s">
        <v>910</v>
      </c>
      <c r="AJ82" t="s">
        <v>286</v>
      </c>
      <c r="AK82" s="56" t="s">
        <v>325</v>
      </c>
      <c r="AL82" s="16"/>
      <c r="AT82" s="13"/>
      <c r="BE82" t="s">
        <v>698</v>
      </c>
      <c r="BF82" s="1" t="s">
        <v>446</v>
      </c>
    </row>
    <row r="83" spans="1:58">
      <c r="A83" s="13"/>
      <c r="C83" s="14"/>
      <c r="D83" s="15"/>
      <c r="E83" s="13"/>
      <c r="F83" s="13"/>
      <c r="G83" s="13"/>
      <c r="H83" s="13"/>
      <c r="J83" s="13"/>
      <c r="K83" s="16"/>
      <c r="L83" s="17"/>
      <c r="M83" s="13"/>
      <c r="N83" s="15"/>
      <c r="O83" s="13"/>
      <c r="P83" t="s">
        <v>697</v>
      </c>
      <c r="Q83" s="13"/>
      <c r="R83" s="13"/>
      <c r="S83" s="13"/>
      <c r="T83" s="13"/>
      <c r="U83" s="13"/>
      <c r="W83" s="13"/>
      <c r="X83" s="13"/>
      <c r="Y83" s="13"/>
      <c r="Z83" s="13"/>
      <c r="AA83" s="17"/>
      <c r="AB83" s="16"/>
      <c r="AC83" s="17"/>
      <c r="AD83" s="13"/>
      <c r="AE83" s="13"/>
      <c r="AF83" s="16"/>
      <c r="AG83" s="135" t="s">
        <v>1957</v>
      </c>
      <c r="AH83" s="16"/>
      <c r="AI83" s="16" t="s">
        <v>911</v>
      </c>
      <c r="AJ83" t="s">
        <v>286</v>
      </c>
      <c r="AK83" s="56" t="s">
        <v>325</v>
      </c>
      <c r="AL83" s="16"/>
      <c r="AT83" s="13"/>
      <c r="BE83" t="s">
        <v>697</v>
      </c>
      <c r="BF83" s="1" t="s">
        <v>372</v>
      </c>
    </row>
    <row r="84" spans="1:58">
      <c r="A84" s="13"/>
      <c r="C84" s="14"/>
      <c r="D84" s="15"/>
      <c r="E84" s="13"/>
      <c r="F84" s="13"/>
      <c r="G84" s="13"/>
      <c r="H84" s="13"/>
      <c r="J84" s="13"/>
      <c r="K84" s="16"/>
      <c r="L84" s="17"/>
      <c r="M84" s="13"/>
      <c r="N84" s="15"/>
      <c r="O84" s="13"/>
      <c r="P84" t="s">
        <v>699</v>
      </c>
      <c r="Q84" s="13"/>
      <c r="R84" s="13"/>
      <c r="S84" s="13"/>
      <c r="T84" s="13"/>
      <c r="U84" s="13"/>
      <c r="W84" s="13"/>
      <c r="X84" s="13"/>
      <c r="Y84" s="13"/>
      <c r="Z84" s="13"/>
      <c r="AA84" s="17"/>
      <c r="AB84" s="16"/>
      <c r="AC84" s="17"/>
      <c r="AD84" s="13"/>
      <c r="AE84" s="13"/>
      <c r="AF84" s="16"/>
      <c r="AG84" s="135" t="s">
        <v>1958</v>
      </c>
      <c r="AH84" s="16"/>
      <c r="AI84" s="16" t="s">
        <v>912</v>
      </c>
      <c r="AJ84" t="s">
        <v>286</v>
      </c>
      <c r="AK84" s="56" t="s">
        <v>325</v>
      </c>
      <c r="AL84" s="16"/>
      <c r="AT84" s="13"/>
      <c r="BE84" t="s">
        <v>699</v>
      </c>
      <c r="BF84" s="1" t="s">
        <v>453</v>
      </c>
    </row>
    <row r="85" spans="1:58">
      <c r="A85" s="13"/>
      <c r="C85" s="14"/>
      <c r="D85" s="15"/>
      <c r="E85" s="13"/>
      <c r="F85" s="13"/>
      <c r="G85" s="13"/>
      <c r="H85" s="13"/>
      <c r="J85" s="13"/>
      <c r="K85" s="16"/>
      <c r="L85" s="17"/>
      <c r="M85" s="13"/>
      <c r="N85" s="15"/>
      <c r="O85" s="13"/>
      <c r="P85" t="s">
        <v>694</v>
      </c>
      <c r="Q85" s="13"/>
      <c r="R85" s="13"/>
      <c r="S85" s="13"/>
      <c r="T85" s="13"/>
      <c r="U85" s="13"/>
      <c r="W85" s="13"/>
      <c r="X85" s="13"/>
      <c r="Y85" s="13"/>
      <c r="Z85" s="13"/>
      <c r="AA85" s="17"/>
      <c r="AB85" s="16"/>
      <c r="AC85" s="17"/>
      <c r="AD85" s="13"/>
      <c r="AE85" s="13"/>
      <c r="AF85" s="16"/>
      <c r="AG85" s="135" t="s">
        <v>1959</v>
      </c>
      <c r="AH85" s="16"/>
      <c r="AI85" s="16" t="s">
        <v>913</v>
      </c>
      <c r="AJ85" t="s">
        <v>286</v>
      </c>
      <c r="AK85" s="56" t="s">
        <v>325</v>
      </c>
      <c r="AL85" s="16"/>
      <c r="AT85" s="13"/>
      <c r="BE85" t="s">
        <v>694</v>
      </c>
      <c r="BF85" s="1" t="s">
        <v>447</v>
      </c>
    </row>
    <row r="86" spans="1:58">
      <c r="A86" s="13"/>
      <c r="C86" s="14"/>
      <c r="D86" s="15"/>
      <c r="E86" s="13"/>
      <c r="F86" s="13"/>
      <c r="G86" s="13"/>
      <c r="H86" s="13"/>
      <c r="J86" s="13"/>
      <c r="K86" s="16"/>
      <c r="L86" s="17"/>
      <c r="M86" s="13"/>
      <c r="N86" s="15"/>
      <c r="O86" s="13"/>
      <c r="P86" t="s">
        <v>800</v>
      </c>
      <c r="Q86" s="13"/>
      <c r="R86" s="13"/>
      <c r="S86" s="13"/>
      <c r="T86" s="13"/>
      <c r="U86" s="13"/>
      <c r="W86" s="13"/>
      <c r="X86" s="13"/>
      <c r="Y86" s="13"/>
      <c r="Z86" s="13"/>
      <c r="AA86" s="17"/>
      <c r="AB86" s="16"/>
      <c r="AC86" s="17"/>
      <c r="AD86" s="13"/>
      <c r="AE86" s="13"/>
      <c r="AF86" s="16"/>
      <c r="AG86" s="135" t="s">
        <v>1960</v>
      </c>
      <c r="AH86" s="16"/>
      <c r="AI86" s="16" t="s">
        <v>914</v>
      </c>
      <c r="AJ86" t="s">
        <v>286</v>
      </c>
      <c r="AK86" s="56" t="s">
        <v>325</v>
      </c>
      <c r="AL86" s="16"/>
      <c r="AT86" s="13"/>
      <c r="BE86" t="s">
        <v>800</v>
      </c>
      <c r="BF86" s="1" t="s">
        <v>448</v>
      </c>
    </row>
    <row r="87" spans="1:58">
      <c r="A87" s="13"/>
      <c r="C87" s="14"/>
      <c r="D87" s="15"/>
      <c r="E87" s="13"/>
      <c r="F87" s="13"/>
      <c r="G87" s="13"/>
      <c r="H87" s="13"/>
      <c r="J87" s="13"/>
      <c r="K87" s="16"/>
      <c r="L87" s="17"/>
      <c r="M87" s="13"/>
      <c r="N87" s="15"/>
      <c r="O87" s="13"/>
      <c r="P87" t="s">
        <v>701</v>
      </c>
      <c r="Q87" s="13"/>
      <c r="R87" s="13"/>
      <c r="S87" s="13"/>
      <c r="T87" s="13"/>
      <c r="U87" s="13"/>
      <c r="W87" s="13"/>
      <c r="X87" s="13"/>
      <c r="Y87" s="13"/>
      <c r="Z87" s="13"/>
      <c r="AA87" s="17"/>
      <c r="AB87" s="16"/>
      <c r="AC87" s="17"/>
      <c r="AD87" s="13"/>
      <c r="AE87" s="13"/>
      <c r="AF87" s="16"/>
      <c r="AG87" s="135" t="s">
        <v>1961</v>
      </c>
      <c r="AH87" s="16"/>
      <c r="AI87" s="16" t="s">
        <v>915</v>
      </c>
      <c r="AJ87" t="s">
        <v>286</v>
      </c>
      <c r="AK87" s="56" t="s">
        <v>325</v>
      </c>
      <c r="AL87" s="16"/>
      <c r="AT87" s="13"/>
      <c r="BE87" t="s">
        <v>701</v>
      </c>
      <c r="BF87" s="1" t="s">
        <v>449</v>
      </c>
    </row>
    <row r="88" spans="1:58">
      <c r="A88" s="13"/>
      <c r="C88" s="14"/>
      <c r="D88" s="15"/>
      <c r="E88" s="13"/>
      <c r="F88" s="13"/>
      <c r="G88" s="13"/>
      <c r="H88" s="13"/>
      <c r="J88" s="13"/>
      <c r="K88" s="16"/>
      <c r="L88" s="17"/>
      <c r="M88" s="13"/>
      <c r="N88" s="15"/>
      <c r="O88" s="13"/>
      <c r="P88" t="s">
        <v>838</v>
      </c>
      <c r="Q88" s="13"/>
      <c r="R88" s="13"/>
      <c r="S88" s="13"/>
      <c r="T88" s="13"/>
      <c r="U88" s="13"/>
      <c r="W88" s="13"/>
      <c r="X88" s="13"/>
      <c r="Y88" s="13"/>
      <c r="Z88" s="13"/>
      <c r="AA88" s="17"/>
      <c r="AB88" s="16"/>
      <c r="AC88" s="17"/>
      <c r="AD88" s="13"/>
      <c r="AE88" s="13"/>
      <c r="AF88" s="16"/>
      <c r="AG88" s="135" t="s">
        <v>1962</v>
      </c>
      <c r="AH88" s="16"/>
      <c r="AI88" s="16" t="s">
        <v>916</v>
      </c>
      <c r="AJ88" t="s">
        <v>286</v>
      </c>
      <c r="AK88" s="56" t="s">
        <v>325</v>
      </c>
      <c r="AL88" s="16"/>
      <c r="AT88" s="13"/>
      <c r="BE88" t="s">
        <v>838</v>
      </c>
      <c r="BF88" s="1" t="s">
        <v>450</v>
      </c>
    </row>
    <row r="89" spans="1:58">
      <c r="A89" s="13"/>
      <c r="C89" s="14"/>
      <c r="D89" s="15"/>
      <c r="E89" s="13"/>
      <c r="F89" s="13"/>
      <c r="G89" s="13"/>
      <c r="H89" s="13"/>
      <c r="J89" s="13"/>
      <c r="K89" s="16"/>
      <c r="L89" s="17"/>
      <c r="M89" s="13"/>
      <c r="N89" s="15"/>
      <c r="O89" s="13"/>
      <c r="P89" t="s">
        <v>630</v>
      </c>
      <c r="Q89" s="13"/>
      <c r="R89" s="13"/>
      <c r="S89" s="13"/>
      <c r="T89" s="13"/>
      <c r="U89" s="13"/>
      <c r="W89" s="13"/>
      <c r="X89" s="13"/>
      <c r="Y89" s="13"/>
      <c r="Z89" s="13"/>
      <c r="AA89" s="17"/>
      <c r="AB89" s="16"/>
      <c r="AC89" s="17"/>
      <c r="AD89" s="13"/>
      <c r="AE89" s="13"/>
      <c r="AF89" s="16"/>
      <c r="AG89" s="135" t="s">
        <v>1963</v>
      </c>
      <c r="AH89" s="16"/>
      <c r="AI89" s="16" t="s">
        <v>917</v>
      </c>
      <c r="AJ89" t="s">
        <v>286</v>
      </c>
      <c r="AK89" s="56" t="s">
        <v>325</v>
      </c>
      <c r="AL89" s="16"/>
      <c r="AT89" s="13"/>
      <c r="BE89" t="s">
        <v>630</v>
      </c>
      <c r="BF89" s="1" t="s">
        <v>451</v>
      </c>
    </row>
    <row r="90" spans="1:58">
      <c r="A90" s="13"/>
      <c r="C90" s="14"/>
      <c r="D90" s="15"/>
      <c r="E90" s="13"/>
      <c r="F90" s="13"/>
      <c r="G90" s="13"/>
      <c r="H90" s="13"/>
      <c r="J90" s="13"/>
      <c r="K90" s="16"/>
      <c r="L90" s="17"/>
      <c r="M90" s="13"/>
      <c r="N90" s="15"/>
      <c r="O90" s="13"/>
      <c r="P90" t="s">
        <v>705</v>
      </c>
      <c r="Q90" s="13"/>
      <c r="R90" s="13"/>
      <c r="S90" s="13"/>
      <c r="T90" s="13"/>
      <c r="U90" s="13"/>
      <c r="W90" s="13"/>
      <c r="X90" s="13"/>
      <c r="Y90" s="13"/>
      <c r="Z90" s="13"/>
      <c r="AA90" s="17"/>
      <c r="AB90" s="16"/>
      <c r="AC90" s="17"/>
      <c r="AD90" s="13"/>
      <c r="AE90" s="13"/>
      <c r="AF90" s="16"/>
      <c r="AG90" s="135" t="s">
        <v>1964</v>
      </c>
      <c r="AH90" s="16"/>
      <c r="AI90" s="16" t="s">
        <v>918</v>
      </c>
      <c r="AJ90" t="s">
        <v>258</v>
      </c>
      <c r="AK90" s="132" t="s">
        <v>259</v>
      </c>
      <c r="AL90" s="16"/>
      <c r="AT90" s="13"/>
      <c r="BE90" t="s">
        <v>705</v>
      </c>
      <c r="BF90" s="1" t="s">
        <v>452</v>
      </c>
    </row>
    <row r="91" spans="1:58">
      <c r="A91" s="13"/>
      <c r="C91" s="14"/>
      <c r="D91" s="15"/>
      <c r="E91" s="13"/>
      <c r="F91" s="13"/>
      <c r="G91" s="13"/>
      <c r="H91" s="13"/>
      <c r="J91" s="13"/>
      <c r="K91" s="16"/>
      <c r="L91" s="17"/>
      <c r="M91" s="13"/>
      <c r="N91" s="15"/>
      <c r="O91" s="13"/>
      <c r="P91" t="s">
        <v>627</v>
      </c>
      <c r="Q91" s="13"/>
      <c r="R91" s="13"/>
      <c r="S91" s="13"/>
      <c r="T91" s="13"/>
      <c r="U91" s="13"/>
      <c r="W91" s="13"/>
      <c r="X91" s="13"/>
      <c r="Y91" s="13"/>
      <c r="Z91" s="13"/>
      <c r="AA91" s="17"/>
      <c r="AB91" s="16"/>
      <c r="AC91" s="17"/>
      <c r="AD91" s="13"/>
      <c r="AE91" s="13"/>
      <c r="AF91" s="16"/>
      <c r="AG91" s="135" t="s">
        <v>1965</v>
      </c>
      <c r="AH91" s="16"/>
      <c r="AI91" s="16" t="s">
        <v>919</v>
      </c>
      <c r="AJ91" t="s">
        <v>258</v>
      </c>
      <c r="AK91" s="132" t="s">
        <v>259</v>
      </c>
      <c r="AL91" s="16"/>
      <c r="AT91" s="13"/>
      <c r="BE91" t="s">
        <v>627</v>
      </c>
      <c r="BF91" s="1" t="s">
        <v>456</v>
      </c>
    </row>
    <row r="92" spans="1:58">
      <c r="A92" s="13"/>
      <c r="C92" s="14"/>
      <c r="D92" s="15"/>
      <c r="E92" s="13"/>
      <c r="F92" s="13"/>
      <c r="G92" s="13"/>
      <c r="H92" s="13"/>
      <c r="J92" s="13"/>
      <c r="K92" s="16"/>
      <c r="L92" s="17"/>
      <c r="M92" s="13"/>
      <c r="N92" s="15"/>
      <c r="O92" s="13"/>
      <c r="P92" t="s">
        <v>628</v>
      </c>
      <c r="Q92" s="13"/>
      <c r="R92" s="13"/>
      <c r="S92" s="13"/>
      <c r="T92" s="13"/>
      <c r="U92" s="13"/>
      <c r="W92" s="13"/>
      <c r="X92" s="13"/>
      <c r="Y92" s="13"/>
      <c r="Z92" s="13"/>
      <c r="AA92" s="17"/>
      <c r="AB92" s="16"/>
      <c r="AC92" s="17"/>
      <c r="AD92" s="13"/>
      <c r="AE92" s="13"/>
      <c r="AF92" s="16"/>
      <c r="AG92" s="135" t="s">
        <v>1966</v>
      </c>
      <c r="AH92" s="16"/>
      <c r="AI92" s="16" t="s">
        <v>920</v>
      </c>
      <c r="AJ92" t="s">
        <v>286</v>
      </c>
      <c r="AK92" s="56" t="s">
        <v>325</v>
      </c>
      <c r="AL92" s="16"/>
      <c r="AT92" s="13"/>
      <c r="BE92" t="s">
        <v>628</v>
      </c>
      <c r="BF92" s="1" t="s">
        <v>178</v>
      </c>
    </row>
    <row r="93" spans="1:58">
      <c r="A93" s="13"/>
      <c r="C93" s="14"/>
      <c r="D93" s="15"/>
      <c r="E93" s="13"/>
      <c r="F93" s="13"/>
      <c r="G93" s="13"/>
      <c r="H93" s="13"/>
      <c r="J93" s="13"/>
      <c r="K93" s="16"/>
      <c r="L93" s="17"/>
      <c r="M93" s="13"/>
      <c r="N93" s="15"/>
      <c r="O93" s="13"/>
      <c r="P93" t="s">
        <v>629</v>
      </c>
      <c r="Q93" s="13"/>
      <c r="R93" s="13"/>
      <c r="S93" s="13"/>
      <c r="T93" s="13"/>
      <c r="U93" s="13"/>
      <c r="W93" s="13"/>
      <c r="X93" s="13"/>
      <c r="Y93" s="13"/>
      <c r="Z93" s="13"/>
      <c r="AA93" s="17"/>
      <c r="AB93" s="16"/>
      <c r="AC93" s="17"/>
      <c r="AD93" s="13"/>
      <c r="AE93" s="13"/>
      <c r="AF93" s="16"/>
      <c r="AG93" s="135" t="s">
        <v>1967</v>
      </c>
      <c r="AH93" s="16"/>
      <c r="AI93" s="16" t="s">
        <v>921</v>
      </c>
      <c r="AJ93" t="s">
        <v>286</v>
      </c>
      <c r="AK93" s="56" t="s">
        <v>325</v>
      </c>
      <c r="AL93" s="16"/>
      <c r="AT93" s="13"/>
      <c r="BE93" t="s">
        <v>629</v>
      </c>
    </row>
    <row r="94" spans="1:58">
      <c r="A94" s="13"/>
      <c r="C94" s="14"/>
      <c r="D94" s="15"/>
      <c r="E94" s="13"/>
      <c r="F94" s="13"/>
      <c r="G94" s="13"/>
      <c r="H94" s="13"/>
      <c r="J94" s="13"/>
      <c r="K94" s="16"/>
      <c r="L94" s="17"/>
      <c r="M94" s="13"/>
      <c r="N94" s="15"/>
      <c r="O94" s="13"/>
      <c r="P94" t="s">
        <v>774</v>
      </c>
      <c r="Q94" s="13"/>
      <c r="R94" s="13"/>
      <c r="S94" s="13"/>
      <c r="T94" s="13"/>
      <c r="U94" s="13"/>
      <c r="W94" s="13"/>
      <c r="X94" s="13"/>
      <c r="Y94" s="13"/>
      <c r="Z94" s="13"/>
      <c r="AA94" s="17"/>
      <c r="AB94" s="16"/>
      <c r="AC94" s="17"/>
      <c r="AD94" s="13"/>
      <c r="AE94" s="13"/>
      <c r="AF94" s="16"/>
      <c r="AG94" s="135" t="s">
        <v>1968</v>
      </c>
      <c r="AH94" s="16"/>
      <c r="AI94" s="16" t="s">
        <v>922</v>
      </c>
      <c r="AJ94" t="s">
        <v>286</v>
      </c>
      <c r="AK94" s="56" t="s">
        <v>325</v>
      </c>
      <c r="AL94" s="16"/>
      <c r="AT94" s="13"/>
      <c r="BE94" t="s">
        <v>774</v>
      </c>
    </row>
    <row r="95" spans="1:58">
      <c r="A95" s="13"/>
      <c r="C95" s="14"/>
      <c r="D95" s="15"/>
      <c r="E95" s="13"/>
      <c r="F95" s="13"/>
      <c r="G95" s="13"/>
      <c r="H95" s="13"/>
      <c r="J95" s="13"/>
      <c r="K95" s="16"/>
      <c r="L95" s="17"/>
      <c r="M95" s="13"/>
      <c r="N95" s="15"/>
      <c r="O95" s="13"/>
      <c r="P95" t="s">
        <v>707</v>
      </c>
      <c r="Q95" s="13"/>
      <c r="R95" s="13"/>
      <c r="S95" s="13"/>
      <c r="T95" s="13"/>
      <c r="U95" s="13"/>
      <c r="W95" s="13"/>
      <c r="X95" s="13"/>
      <c r="Y95" s="13"/>
      <c r="Z95" s="13"/>
      <c r="AA95" s="17"/>
      <c r="AB95" s="16"/>
      <c r="AC95" s="17"/>
      <c r="AD95" s="13"/>
      <c r="AE95" s="13"/>
      <c r="AF95" s="16"/>
      <c r="AG95" s="135" t="s">
        <v>1969</v>
      </c>
      <c r="AH95" s="16"/>
      <c r="AI95" s="16" t="s">
        <v>923</v>
      </c>
      <c r="AJ95" t="s">
        <v>286</v>
      </c>
      <c r="AK95" s="56" t="s">
        <v>325</v>
      </c>
      <c r="AL95" s="16"/>
      <c r="AT95" s="13"/>
      <c r="BE95" t="s">
        <v>707</v>
      </c>
    </row>
    <row r="96" spans="1:58">
      <c r="A96" s="13"/>
      <c r="C96" s="14"/>
      <c r="D96" s="15"/>
      <c r="E96" s="13"/>
      <c r="F96" s="13"/>
      <c r="G96" s="13"/>
      <c r="H96" s="13"/>
      <c r="J96" s="13"/>
      <c r="K96" s="16"/>
      <c r="L96" s="17"/>
      <c r="M96" s="13"/>
      <c r="N96" s="15"/>
      <c r="O96" s="13"/>
      <c r="P96" t="s">
        <v>649</v>
      </c>
      <c r="Q96" s="13"/>
      <c r="R96" s="13"/>
      <c r="S96" s="13"/>
      <c r="T96" s="13"/>
      <c r="U96" s="13"/>
      <c r="W96" s="13"/>
      <c r="X96" s="13"/>
      <c r="Y96" s="13"/>
      <c r="Z96" s="13"/>
      <c r="AA96" s="17"/>
      <c r="AB96" s="16"/>
      <c r="AC96" s="17"/>
      <c r="AD96" s="13"/>
      <c r="AE96" s="13"/>
      <c r="AF96" s="16"/>
      <c r="AG96" s="135" t="s">
        <v>1970</v>
      </c>
      <c r="AH96" s="16"/>
      <c r="AI96" s="16" t="s">
        <v>924</v>
      </c>
      <c r="AJ96" t="s">
        <v>286</v>
      </c>
      <c r="AK96" s="56" t="s">
        <v>325</v>
      </c>
      <c r="AL96" s="16"/>
      <c r="AT96" s="13"/>
      <c r="BE96" t="s">
        <v>649</v>
      </c>
    </row>
    <row r="97" spans="1:57">
      <c r="A97" s="13"/>
      <c r="C97" s="14"/>
      <c r="D97" s="15"/>
      <c r="E97" s="13"/>
      <c r="F97" s="13"/>
      <c r="G97" s="13"/>
      <c r="H97" s="13"/>
      <c r="J97" s="13"/>
      <c r="K97" s="16"/>
      <c r="L97" s="17"/>
      <c r="M97" s="13"/>
      <c r="N97" s="15"/>
      <c r="O97" s="13"/>
      <c r="P97" t="s">
        <v>711</v>
      </c>
      <c r="Q97" s="13"/>
      <c r="R97" s="13"/>
      <c r="S97" s="13"/>
      <c r="T97" s="13"/>
      <c r="U97" s="13"/>
      <c r="W97" s="13"/>
      <c r="X97" s="13"/>
      <c r="Y97" s="13"/>
      <c r="Z97" s="13"/>
      <c r="AA97" s="17"/>
      <c r="AB97" s="16"/>
      <c r="AC97" s="17"/>
      <c r="AD97" s="13"/>
      <c r="AE97" s="13"/>
      <c r="AF97" s="16"/>
      <c r="AG97" s="135" t="s">
        <v>1971</v>
      </c>
      <c r="AH97" s="16"/>
      <c r="AI97" s="16" t="s">
        <v>925</v>
      </c>
      <c r="AJ97" t="s">
        <v>286</v>
      </c>
      <c r="AK97" s="56" t="s">
        <v>325</v>
      </c>
      <c r="AL97" s="16"/>
      <c r="AT97" s="13"/>
      <c r="BE97" t="s">
        <v>711</v>
      </c>
    </row>
    <row r="98" spans="1:57">
      <c r="A98" s="13"/>
      <c r="C98" s="14"/>
      <c r="D98" s="15"/>
      <c r="E98" s="13"/>
      <c r="F98" s="13"/>
      <c r="G98" s="13"/>
      <c r="H98" s="13"/>
      <c r="J98" s="13"/>
      <c r="K98" s="16"/>
      <c r="L98" s="17"/>
      <c r="M98" s="13"/>
      <c r="N98" s="15"/>
      <c r="O98" s="13"/>
      <c r="P98" t="s">
        <v>679</v>
      </c>
      <c r="Q98" s="13"/>
      <c r="R98" s="13"/>
      <c r="S98" s="13"/>
      <c r="T98" s="13"/>
      <c r="U98" s="13"/>
      <c r="W98" s="13"/>
      <c r="X98" s="13"/>
      <c r="Y98" s="13"/>
      <c r="Z98" s="13"/>
      <c r="AA98" s="17"/>
      <c r="AB98" s="16"/>
      <c r="AC98" s="17"/>
      <c r="AD98" s="13"/>
      <c r="AE98" s="13"/>
      <c r="AF98" s="16"/>
      <c r="AG98" s="135" t="s">
        <v>1972</v>
      </c>
      <c r="AH98" s="16"/>
      <c r="AI98" s="16" t="s">
        <v>926</v>
      </c>
      <c r="AJ98" t="s">
        <v>286</v>
      </c>
      <c r="AK98" s="56" t="s">
        <v>325</v>
      </c>
      <c r="AL98" s="16"/>
      <c r="AT98" s="13"/>
      <c r="BE98" t="s">
        <v>679</v>
      </c>
    </row>
    <row r="99" spans="1:57">
      <c r="A99" s="13"/>
      <c r="C99" s="14"/>
      <c r="D99" s="15"/>
      <c r="E99" s="13"/>
      <c r="F99" s="13"/>
      <c r="G99" s="13"/>
      <c r="H99" s="13"/>
      <c r="J99" s="13"/>
      <c r="K99" s="16"/>
      <c r="L99" s="17"/>
      <c r="M99" s="13"/>
      <c r="N99" s="15"/>
      <c r="O99" s="13"/>
      <c r="P99" t="s">
        <v>636</v>
      </c>
      <c r="Q99" s="13"/>
      <c r="R99" s="13"/>
      <c r="S99" s="13"/>
      <c r="T99" s="13"/>
      <c r="U99" s="13"/>
      <c r="W99" s="13"/>
      <c r="X99" s="13"/>
      <c r="Y99" s="13"/>
      <c r="Z99" s="13"/>
      <c r="AA99" s="17"/>
      <c r="AB99" s="16"/>
      <c r="AC99" s="17"/>
      <c r="AD99" s="13"/>
      <c r="AE99" s="13"/>
      <c r="AF99" s="16"/>
      <c r="AG99" s="135" t="s">
        <v>1973</v>
      </c>
      <c r="AH99" s="16"/>
      <c r="AI99" s="16" t="s">
        <v>927</v>
      </c>
      <c r="AJ99" t="s">
        <v>286</v>
      </c>
      <c r="AK99" s="56" t="s">
        <v>325</v>
      </c>
      <c r="AL99" s="16"/>
      <c r="AT99" s="13"/>
      <c r="BE99" t="s">
        <v>636</v>
      </c>
    </row>
    <row r="100" spans="1:57">
      <c r="A100" s="13"/>
      <c r="C100" s="14"/>
      <c r="D100" s="15"/>
      <c r="E100" s="13"/>
      <c r="F100" s="13"/>
      <c r="G100" s="13"/>
      <c r="H100" s="13"/>
      <c r="J100" s="13"/>
      <c r="K100" s="16"/>
      <c r="L100" s="17"/>
      <c r="M100" s="13"/>
      <c r="N100" s="15"/>
      <c r="O100" s="13"/>
      <c r="P100" t="s">
        <v>639</v>
      </c>
      <c r="Q100" s="13"/>
      <c r="R100" s="13"/>
      <c r="S100" s="13"/>
      <c r="T100" s="13"/>
      <c r="U100" s="13"/>
      <c r="W100" s="13"/>
      <c r="X100" s="13"/>
      <c r="Y100" s="13"/>
      <c r="Z100" s="13"/>
      <c r="AA100" s="17"/>
      <c r="AB100" s="16"/>
      <c r="AC100" s="17"/>
      <c r="AD100" s="13"/>
      <c r="AE100" s="13"/>
      <c r="AF100" s="16"/>
      <c r="AG100" s="135" t="s">
        <v>1974</v>
      </c>
      <c r="AH100" s="16"/>
      <c r="AI100" s="16" t="s">
        <v>928</v>
      </c>
      <c r="AJ100" t="s">
        <v>286</v>
      </c>
      <c r="AK100" s="56" t="s">
        <v>325</v>
      </c>
      <c r="AL100" s="16"/>
      <c r="AT100" s="13"/>
      <c r="BE100" t="s">
        <v>639</v>
      </c>
    </row>
    <row r="101" spans="1:57">
      <c r="A101" s="13"/>
      <c r="C101" s="14"/>
      <c r="D101" s="15"/>
      <c r="E101" s="13"/>
      <c r="F101" s="13"/>
      <c r="G101" s="13"/>
      <c r="H101" s="13"/>
      <c r="J101" s="13"/>
      <c r="K101" s="16"/>
      <c r="L101" s="17"/>
      <c r="M101" s="13"/>
      <c r="N101" s="15"/>
      <c r="O101" s="13"/>
      <c r="P101" t="s">
        <v>640</v>
      </c>
      <c r="Q101" s="13"/>
      <c r="R101" s="13"/>
      <c r="S101" s="13"/>
      <c r="T101" s="13"/>
      <c r="U101" s="13"/>
      <c r="W101" s="13"/>
      <c r="X101" s="13"/>
      <c r="Y101" s="13"/>
      <c r="Z101" s="13"/>
      <c r="AA101" s="17"/>
      <c r="AB101" s="16"/>
      <c r="AC101" s="17"/>
      <c r="AD101" s="13"/>
      <c r="AE101" s="13"/>
      <c r="AF101" s="16"/>
      <c r="AG101" s="135" t="s">
        <v>1975</v>
      </c>
      <c r="AH101" s="16"/>
      <c r="AI101" s="16" t="s">
        <v>929</v>
      </c>
      <c r="AJ101" t="s">
        <v>286</v>
      </c>
      <c r="AK101" s="56" t="s">
        <v>325</v>
      </c>
      <c r="AL101" s="16"/>
      <c r="AT101" s="13"/>
      <c r="BE101" t="s">
        <v>640</v>
      </c>
    </row>
    <row r="102" spans="1:57">
      <c r="A102" s="13"/>
      <c r="C102" s="14"/>
      <c r="D102" s="15"/>
      <c r="E102" s="13"/>
      <c r="F102" s="13"/>
      <c r="G102" s="13"/>
      <c r="H102" s="13"/>
      <c r="J102" s="13"/>
      <c r="K102" s="16"/>
      <c r="L102" s="17"/>
      <c r="M102" s="13"/>
      <c r="N102" s="15"/>
      <c r="O102" s="13"/>
      <c r="P102" t="s">
        <v>641</v>
      </c>
      <c r="Q102" s="13"/>
      <c r="R102" s="13"/>
      <c r="S102" s="13"/>
      <c r="T102" s="13"/>
      <c r="U102" s="13"/>
      <c r="W102" s="13"/>
      <c r="X102" s="13"/>
      <c r="Y102" s="13"/>
      <c r="Z102" s="13"/>
      <c r="AA102" s="17"/>
      <c r="AB102" s="16"/>
      <c r="AC102" s="17"/>
      <c r="AD102" s="13"/>
      <c r="AE102" s="13"/>
      <c r="AF102" s="16"/>
      <c r="AG102" s="135" t="s">
        <v>1977</v>
      </c>
      <c r="AH102" s="16"/>
      <c r="AI102" s="16" t="s">
        <v>931</v>
      </c>
      <c r="AJ102" t="s">
        <v>286</v>
      </c>
      <c r="AK102" s="56" t="s">
        <v>325</v>
      </c>
      <c r="AL102" s="16"/>
      <c r="AT102" s="13"/>
      <c r="BE102" t="s">
        <v>641</v>
      </c>
    </row>
    <row r="103" spans="1:57">
      <c r="A103" s="13"/>
      <c r="C103" s="14"/>
      <c r="D103" s="15"/>
      <c r="E103" s="13"/>
      <c r="F103" s="13"/>
      <c r="G103" s="13"/>
      <c r="H103" s="13"/>
      <c r="J103" s="13"/>
      <c r="K103" s="16"/>
      <c r="L103" s="17"/>
      <c r="M103" s="13"/>
      <c r="N103" s="15"/>
      <c r="O103" s="13"/>
      <c r="P103" t="s">
        <v>643</v>
      </c>
      <c r="Q103" s="13"/>
      <c r="R103" s="13"/>
      <c r="S103" s="13"/>
      <c r="T103" s="13"/>
      <c r="U103" s="13"/>
      <c r="W103" s="13"/>
      <c r="X103" s="13"/>
      <c r="Y103" s="13"/>
      <c r="Z103" s="13"/>
      <c r="AA103" s="17"/>
      <c r="AB103" s="16"/>
      <c r="AC103" s="17"/>
      <c r="AD103" s="13"/>
      <c r="AE103" s="13"/>
      <c r="AF103" s="16"/>
      <c r="AG103" s="135" t="s">
        <v>1978</v>
      </c>
      <c r="AH103" s="16"/>
      <c r="AI103" s="16" t="s">
        <v>932</v>
      </c>
      <c r="AJ103" t="s">
        <v>286</v>
      </c>
      <c r="AK103" s="56" t="s">
        <v>325</v>
      </c>
      <c r="AL103" s="16"/>
      <c r="AT103" s="13"/>
      <c r="BE103" t="s">
        <v>643</v>
      </c>
    </row>
    <row r="104" spans="1:57">
      <c r="A104" s="13"/>
      <c r="C104" s="14"/>
      <c r="D104" s="15"/>
      <c r="E104" s="13"/>
      <c r="F104" s="13"/>
      <c r="G104" s="13"/>
      <c r="H104" s="13"/>
      <c r="J104" s="13"/>
      <c r="K104" s="16"/>
      <c r="L104" s="17"/>
      <c r="M104" s="13"/>
      <c r="N104" s="15"/>
      <c r="O104" s="13"/>
      <c r="P104" t="s">
        <v>644</v>
      </c>
      <c r="Q104" s="13"/>
      <c r="R104" s="13"/>
      <c r="S104" s="13"/>
      <c r="T104" s="13"/>
      <c r="U104" s="13"/>
      <c r="W104" s="13"/>
      <c r="X104" s="13"/>
      <c r="Y104" s="13"/>
      <c r="Z104" s="13"/>
      <c r="AA104" s="17"/>
      <c r="AB104" s="16"/>
      <c r="AC104" s="17"/>
      <c r="AD104" s="13"/>
      <c r="AE104" s="13"/>
      <c r="AF104" s="16"/>
      <c r="AG104" s="135" t="s">
        <v>1979</v>
      </c>
      <c r="AH104" s="16"/>
      <c r="AI104" s="16" t="s">
        <v>933</v>
      </c>
      <c r="AJ104" t="s">
        <v>286</v>
      </c>
      <c r="AK104" s="56" t="s">
        <v>325</v>
      </c>
      <c r="AL104" s="16"/>
      <c r="AT104" s="13"/>
      <c r="BE104" t="s">
        <v>644</v>
      </c>
    </row>
    <row r="105" spans="1:57">
      <c r="A105" s="13"/>
      <c r="C105" s="14"/>
      <c r="D105" s="15"/>
      <c r="E105" s="13"/>
      <c r="F105" s="13"/>
      <c r="G105" s="13"/>
      <c r="H105" s="13"/>
      <c r="J105" s="13"/>
      <c r="K105" s="16"/>
      <c r="L105" s="17"/>
      <c r="M105" s="13"/>
      <c r="N105" s="15"/>
      <c r="O105" s="13"/>
      <c r="P105" t="s">
        <v>708</v>
      </c>
      <c r="Q105" s="13"/>
      <c r="R105" s="13"/>
      <c r="S105" s="13"/>
      <c r="T105" s="13"/>
      <c r="U105" s="13"/>
      <c r="W105" s="13"/>
      <c r="X105" s="13"/>
      <c r="Y105" s="13"/>
      <c r="Z105" s="13"/>
      <c r="AA105" s="17"/>
      <c r="AB105" s="16"/>
      <c r="AC105" s="17"/>
      <c r="AD105" s="13"/>
      <c r="AE105" s="13"/>
      <c r="AF105" s="16"/>
      <c r="AG105" s="135" t="s">
        <v>1980</v>
      </c>
      <c r="AH105" s="16"/>
      <c r="AI105" s="16" t="s">
        <v>934</v>
      </c>
      <c r="AJ105" t="s">
        <v>286</v>
      </c>
      <c r="AK105" s="56" t="s">
        <v>271</v>
      </c>
      <c r="AL105" s="16"/>
      <c r="AT105" s="13"/>
      <c r="BE105" t="s">
        <v>708</v>
      </c>
    </row>
    <row r="106" spans="1:57">
      <c r="A106" s="13"/>
      <c r="C106" s="14"/>
      <c r="D106" s="15"/>
      <c r="E106" s="13"/>
      <c r="F106" s="13"/>
      <c r="G106" s="13"/>
      <c r="H106" s="13"/>
      <c r="J106" s="13"/>
      <c r="K106" s="16"/>
      <c r="L106" s="17"/>
      <c r="M106" s="13"/>
      <c r="N106" s="15"/>
      <c r="O106" s="13"/>
      <c r="P106" t="s">
        <v>709</v>
      </c>
      <c r="Q106" s="13"/>
      <c r="R106" s="13"/>
      <c r="S106" s="13"/>
      <c r="T106" s="13"/>
      <c r="U106" s="13"/>
      <c r="W106" s="13"/>
      <c r="X106" s="13"/>
      <c r="Y106" s="13"/>
      <c r="Z106" s="13"/>
      <c r="AA106" s="17"/>
      <c r="AB106" s="16"/>
      <c r="AC106" s="17"/>
      <c r="AD106" s="13"/>
      <c r="AE106" s="13"/>
      <c r="AF106" s="16"/>
      <c r="AG106" s="135" t="s">
        <v>1981</v>
      </c>
      <c r="AH106" s="16"/>
      <c r="AI106" s="16" t="s">
        <v>935</v>
      </c>
      <c r="AJ106" t="s">
        <v>286</v>
      </c>
      <c r="AK106" s="56" t="s">
        <v>325</v>
      </c>
      <c r="AL106" s="16"/>
      <c r="AT106" s="13"/>
      <c r="BE106" t="s">
        <v>709</v>
      </c>
    </row>
    <row r="107" spans="1:57">
      <c r="A107" s="13"/>
      <c r="C107" s="14"/>
      <c r="D107" s="15"/>
      <c r="E107" s="13"/>
      <c r="F107" s="13"/>
      <c r="G107" s="13"/>
      <c r="H107" s="13"/>
      <c r="J107" s="13"/>
      <c r="K107" s="16"/>
      <c r="L107" s="17"/>
      <c r="M107" s="13"/>
      <c r="N107" s="15"/>
      <c r="O107" s="13"/>
      <c r="P107" t="s">
        <v>646</v>
      </c>
      <c r="Q107" s="13"/>
      <c r="R107" s="13"/>
      <c r="S107" s="13"/>
      <c r="T107" s="13"/>
      <c r="U107" s="13"/>
      <c r="W107" s="13"/>
      <c r="X107" s="13"/>
      <c r="Y107" s="13"/>
      <c r="Z107" s="13"/>
      <c r="AA107" s="17"/>
      <c r="AB107" s="16"/>
      <c r="AC107" s="17"/>
      <c r="AD107" s="13"/>
      <c r="AE107" s="13"/>
      <c r="AF107" s="16"/>
      <c r="AG107" s="135" t="s">
        <v>1982</v>
      </c>
      <c r="AH107" s="16"/>
      <c r="AI107" s="16" t="s">
        <v>936</v>
      </c>
      <c r="AJ107" t="s">
        <v>286</v>
      </c>
      <c r="AK107" s="56" t="s">
        <v>325</v>
      </c>
      <c r="AL107" s="16"/>
      <c r="AT107" s="13"/>
      <c r="BE107" t="s">
        <v>646</v>
      </c>
    </row>
    <row r="108" spans="1:57">
      <c r="A108" s="13"/>
      <c r="C108" s="14"/>
      <c r="D108" s="15"/>
      <c r="E108" s="13"/>
      <c r="F108" s="13"/>
      <c r="G108" s="13"/>
      <c r="H108" s="13"/>
      <c r="J108" s="13"/>
      <c r="K108" s="16"/>
      <c r="L108" s="17"/>
      <c r="M108" s="13"/>
      <c r="N108" s="15"/>
      <c r="O108" s="13"/>
      <c r="P108" t="s">
        <v>702</v>
      </c>
      <c r="Q108" s="13"/>
      <c r="R108" s="13"/>
      <c r="S108" s="13"/>
      <c r="T108" s="13"/>
      <c r="U108" s="13"/>
      <c r="W108" s="13"/>
      <c r="X108" s="13"/>
      <c r="Y108" s="13"/>
      <c r="Z108" s="13"/>
      <c r="AA108" s="17"/>
      <c r="AB108" s="16"/>
      <c r="AC108" s="17"/>
      <c r="AD108" s="13"/>
      <c r="AE108" s="13"/>
      <c r="AF108" s="16"/>
      <c r="AG108" s="135" t="s">
        <v>1983</v>
      </c>
      <c r="AH108" s="16"/>
      <c r="AI108" s="16" t="s">
        <v>937</v>
      </c>
      <c r="AJ108" t="s">
        <v>286</v>
      </c>
      <c r="AK108" s="56" t="s">
        <v>325</v>
      </c>
      <c r="AL108" s="16"/>
      <c r="AT108" s="13"/>
      <c r="BE108" t="s">
        <v>702</v>
      </c>
    </row>
    <row r="109" spans="1:57">
      <c r="A109" s="13"/>
      <c r="C109" s="14"/>
      <c r="D109" s="15"/>
      <c r="E109" s="13"/>
      <c r="F109" s="13"/>
      <c r="G109" s="13"/>
      <c r="H109" s="13"/>
      <c r="J109" s="13"/>
      <c r="K109" s="16"/>
      <c r="L109" s="17"/>
      <c r="M109" s="13"/>
      <c r="N109" s="15"/>
      <c r="O109" s="13"/>
      <c r="P109" t="s">
        <v>648</v>
      </c>
      <c r="Q109" s="13"/>
      <c r="R109" s="13"/>
      <c r="S109" s="13"/>
      <c r="T109" s="13"/>
      <c r="U109" s="13"/>
      <c r="W109" s="13"/>
      <c r="X109" s="13"/>
      <c r="Y109" s="13"/>
      <c r="Z109" s="13"/>
      <c r="AA109" s="17"/>
      <c r="AB109" s="16"/>
      <c r="AC109" s="17"/>
      <c r="AD109" s="13"/>
      <c r="AE109" s="13"/>
      <c r="AF109" s="16"/>
      <c r="AG109" s="135" t="s">
        <v>1984</v>
      </c>
      <c r="AH109" s="16"/>
      <c r="AI109" s="16" t="s">
        <v>938</v>
      </c>
      <c r="AJ109" t="s">
        <v>286</v>
      </c>
      <c r="AK109" s="56" t="s">
        <v>325</v>
      </c>
      <c r="AL109" s="16"/>
      <c r="AT109" s="13"/>
      <c r="BE109" t="s">
        <v>648</v>
      </c>
    </row>
    <row r="110" spans="1:57">
      <c r="A110" s="13"/>
      <c r="C110" s="14"/>
      <c r="D110" s="15"/>
      <c r="E110" s="13"/>
      <c r="F110" s="13"/>
      <c r="G110" s="13"/>
      <c r="H110" s="13"/>
      <c r="J110" s="13"/>
      <c r="K110" s="16"/>
      <c r="L110" s="17"/>
      <c r="M110" s="13"/>
      <c r="N110" s="15"/>
      <c r="O110" s="13"/>
      <c r="P110" t="s">
        <v>710</v>
      </c>
      <c r="Q110" s="13"/>
      <c r="R110" s="13"/>
      <c r="S110" s="13"/>
      <c r="T110" s="13"/>
      <c r="U110" s="13"/>
      <c r="W110" s="13"/>
      <c r="X110" s="13"/>
      <c r="Y110" s="13"/>
      <c r="Z110" s="13"/>
      <c r="AA110" s="17"/>
      <c r="AB110" s="16"/>
      <c r="AC110" s="17"/>
      <c r="AD110" s="13"/>
      <c r="AE110" s="13"/>
      <c r="AF110" s="16"/>
      <c r="AG110" s="135" t="s">
        <v>1985</v>
      </c>
      <c r="AH110" s="16"/>
      <c r="AI110" s="16" t="s">
        <v>939</v>
      </c>
      <c r="AJ110" t="s">
        <v>286</v>
      </c>
      <c r="AK110" s="56" t="s">
        <v>325</v>
      </c>
      <c r="AL110" s="16"/>
      <c r="AT110" s="13"/>
      <c r="BE110" t="s">
        <v>710</v>
      </c>
    </row>
    <row r="111" spans="1:57">
      <c r="A111" s="13"/>
      <c r="C111" s="14"/>
      <c r="D111" s="15"/>
      <c r="E111" s="13"/>
      <c r="F111" s="13"/>
      <c r="G111" s="13"/>
      <c r="H111" s="13"/>
      <c r="J111" s="13"/>
      <c r="K111" s="16"/>
      <c r="L111" s="17"/>
      <c r="M111" s="13"/>
      <c r="N111" s="15"/>
      <c r="O111" s="13"/>
      <c r="P111" t="s">
        <v>744</v>
      </c>
      <c r="Q111" s="13"/>
      <c r="R111" s="13"/>
      <c r="S111" s="13"/>
      <c r="T111" s="13"/>
      <c r="U111" s="13"/>
      <c r="W111" s="13"/>
      <c r="X111" s="13"/>
      <c r="Y111" s="13"/>
      <c r="Z111" s="13"/>
      <c r="AA111" s="17"/>
      <c r="AB111" s="16"/>
      <c r="AC111" s="17"/>
      <c r="AD111" s="13"/>
      <c r="AE111" s="13"/>
      <c r="AF111" s="16"/>
      <c r="AG111" s="135" t="s">
        <v>1986</v>
      </c>
      <c r="AH111" s="16"/>
      <c r="AI111" s="16" t="s">
        <v>940</v>
      </c>
      <c r="AJ111" t="s">
        <v>286</v>
      </c>
      <c r="AK111" s="56" t="s">
        <v>325</v>
      </c>
      <c r="AL111" s="16"/>
      <c r="AT111" s="13"/>
      <c r="BE111" t="s">
        <v>744</v>
      </c>
    </row>
    <row r="112" spans="1:57">
      <c r="A112" s="13"/>
      <c r="C112" s="14"/>
      <c r="D112" s="15"/>
      <c r="E112" s="13"/>
      <c r="F112" s="13"/>
      <c r="G112" s="13"/>
      <c r="H112" s="13"/>
      <c r="J112" s="13"/>
      <c r="K112" s="16"/>
      <c r="L112" s="17"/>
      <c r="M112" s="13"/>
      <c r="N112" s="15"/>
      <c r="O112" s="13"/>
      <c r="P112" t="s">
        <v>712</v>
      </c>
      <c r="Q112" s="13"/>
      <c r="R112" s="13"/>
      <c r="S112" s="13"/>
      <c r="T112" s="13"/>
      <c r="U112" s="13"/>
      <c r="W112" s="13"/>
      <c r="X112" s="13"/>
      <c r="Y112" s="13"/>
      <c r="Z112" s="13"/>
      <c r="AA112" s="17"/>
      <c r="AB112" s="16"/>
      <c r="AC112" s="17"/>
      <c r="AD112" s="13"/>
      <c r="AE112" s="13"/>
      <c r="AF112" s="16"/>
      <c r="AG112" s="135" t="s">
        <v>1987</v>
      </c>
      <c r="AH112" s="16"/>
      <c r="AI112" s="16" t="s">
        <v>941</v>
      </c>
      <c r="AJ112" t="s">
        <v>286</v>
      </c>
      <c r="AK112" s="56" t="s">
        <v>325</v>
      </c>
      <c r="AL112" s="16"/>
      <c r="AT112" s="13"/>
      <c r="BE112" t="s">
        <v>712</v>
      </c>
    </row>
    <row r="113" spans="1:57">
      <c r="A113" s="13"/>
      <c r="C113" s="14"/>
      <c r="D113" s="15"/>
      <c r="E113" s="13"/>
      <c r="F113" s="13"/>
      <c r="G113" s="13"/>
      <c r="H113" s="13"/>
      <c r="J113" s="13"/>
      <c r="K113" s="16"/>
      <c r="L113" s="17"/>
      <c r="M113" s="13"/>
      <c r="N113" s="15"/>
      <c r="O113" s="13"/>
      <c r="P113" t="s">
        <v>715</v>
      </c>
      <c r="Q113" s="13"/>
      <c r="R113" s="13"/>
      <c r="S113" s="13"/>
      <c r="T113" s="13"/>
      <c r="U113" s="13"/>
      <c r="W113" s="13"/>
      <c r="X113" s="13"/>
      <c r="Y113" s="13"/>
      <c r="Z113" s="13"/>
      <c r="AA113" s="17"/>
      <c r="AB113" s="16"/>
      <c r="AC113" s="17"/>
      <c r="AD113" s="13"/>
      <c r="AE113" s="13"/>
      <c r="AF113" s="16"/>
      <c r="AG113" s="135" t="s">
        <v>1988</v>
      </c>
      <c r="AH113" s="16"/>
      <c r="AI113" s="16" t="s">
        <v>942</v>
      </c>
      <c r="AJ113" t="s">
        <v>286</v>
      </c>
      <c r="AK113" s="56" t="s">
        <v>325</v>
      </c>
      <c r="AL113" s="16"/>
      <c r="AT113" s="13"/>
      <c r="BE113" t="s">
        <v>715</v>
      </c>
    </row>
    <row r="114" spans="1:57">
      <c r="A114" s="13"/>
      <c r="C114" s="14"/>
      <c r="D114" s="15"/>
      <c r="E114" s="13"/>
      <c r="F114" s="13"/>
      <c r="G114" s="13"/>
      <c r="H114" s="13"/>
      <c r="J114" s="13"/>
      <c r="K114" s="16"/>
      <c r="L114" s="17"/>
      <c r="M114" s="13"/>
      <c r="N114" s="15"/>
      <c r="O114" s="13"/>
      <c r="P114" t="s">
        <v>714</v>
      </c>
      <c r="Q114" s="13"/>
      <c r="R114" s="13"/>
      <c r="S114" s="13"/>
      <c r="T114" s="13"/>
      <c r="U114" s="13"/>
      <c r="W114" s="13"/>
      <c r="X114" s="13"/>
      <c r="Y114" s="13"/>
      <c r="Z114" s="13"/>
      <c r="AA114" s="17"/>
      <c r="AB114" s="16"/>
      <c r="AC114" s="17"/>
      <c r="AD114" s="13"/>
      <c r="AE114" s="13"/>
      <c r="AF114" s="16"/>
      <c r="AG114" s="135" t="s">
        <v>1989</v>
      </c>
      <c r="AH114" s="16"/>
      <c r="AI114" s="16" t="s">
        <v>943</v>
      </c>
      <c r="AJ114" t="s">
        <v>286</v>
      </c>
      <c r="AK114" s="56" t="s">
        <v>325</v>
      </c>
      <c r="AL114" s="16"/>
      <c r="AT114" s="13"/>
      <c r="BE114" t="s">
        <v>714</v>
      </c>
    </row>
    <row r="115" spans="1:57">
      <c r="A115" s="13"/>
      <c r="C115" s="14"/>
      <c r="D115" s="15"/>
      <c r="E115" s="13"/>
      <c r="F115" s="13"/>
      <c r="G115" s="13"/>
      <c r="H115" s="13"/>
      <c r="J115" s="13"/>
      <c r="K115" s="16"/>
      <c r="L115" s="17"/>
      <c r="M115" s="13"/>
      <c r="N115" s="15"/>
      <c r="O115" s="13"/>
      <c r="P115" t="s">
        <v>716</v>
      </c>
      <c r="Q115" s="13"/>
      <c r="R115" s="13"/>
      <c r="S115" s="13"/>
      <c r="T115" s="13"/>
      <c r="U115" s="13"/>
      <c r="W115" s="13"/>
      <c r="X115" s="13"/>
      <c r="Y115" s="13"/>
      <c r="Z115" s="13"/>
      <c r="AA115" s="17"/>
      <c r="AB115" s="16"/>
      <c r="AC115" s="17"/>
      <c r="AD115" s="13"/>
      <c r="AE115" s="13"/>
      <c r="AF115" s="16"/>
      <c r="AG115" s="135" t="s">
        <v>1990</v>
      </c>
      <c r="AH115" s="16"/>
      <c r="AI115" s="16" t="s">
        <v>944</v>
      </c>
      <c r="AJ115" t="s">
        <v>286</v>
      </c>
      <c r="AK115" s="56" t="s">
        <v>325</v>
      </c>
      <c r="AL115" s="16"/>
      <c r="AT115" s="13"/>
      <c r="BE115" t="s">
        <v>716</v>
      </c>
    </row>
    <row r="116" spans="1:57">
      <c r="A116" s="13"/>
      <c r="C116" s="14"/>
      <c r="D116" s="15"/>
      <c r="E116" s="13"/>
      <c r="F116" s="13"/>
      <c r="G116" s="13"/>
      <c r="H116" s="13"/>
      <c r="J116" s="13"/>
      <c r="K116" s="16"/>
      <c r="L116" s="17"/>
      <c r="M116" s="13"/>
      <c r="N116" s="15"/>
      <c r="O116" s="13"/>
      <c r="P116" t="s">
        <v>713</v>
      </c>
      <c r="Q116" s="13"/>
      <c r="R116" s="13"/>
      <c r="S116" s="13"/>
      <c r="T116" s="13"/>
      <c r="U116" s="13"/>
      <c r="W116" s="13"/>
      <c r="X116" s="13"/>
      <c r="Y116" s="13"/>
      <c r="Z116" s="13"/>
      <c r="AA116" s="17"/>
      <c r="AB116" s="16"/>
      <c r="AC116" s="17"/>
      <c r="AD116" s="13"/>
      <c r="AE116" s="13"/>
      <c r="AF116" s="16"/>
      <c r="AG116" s="135" t="s">
        <v>1991</v>
      </c>
      <c r="AH116" s="16"/>
      <c r="AI116" s="16" t="s">
        <v>945</v>
      </c>
      <c r="AJ116" t="s">
        <v>286</v>
      </c>
      <c r="AK116" s="56" t="s">
        <v>325</v>
      </c>
      <c r="AL116" s="16"/>
      <c r="AT116" s="13"/>
      <c r="BE116" t="s">
        <v>713</v>
      </c>
    </row>
    <row r="117" spans="1:57">
      <c r="A117" s="13"/>
      <c r="C117" s="14"/>
      <c r="D117" s="15"/>
      <c r="E117" s="13"/>
      <c r="F117" s="13"/>
      <c r="G117" s="13"/>
      <c r="H117" s="13"/>
      <c r="J117" s="13"/>
      <c r="K117" s="16"/>
      <c r="L117" s="17"/>
      <c r="M117" s="13"/>
      <c r="N117" s="15"/>
      <c r="O117" s="13"/>
      <c r="P117" t="s">
        <v>717</v>
      </c>
      <c r="Q117" s="13"/>
      <c r="R117" s="13"/>
      <c r="S117" s="13"/>
      <c r="T117" s="13"/>
      <c r="U117" s="13"/>
      <c r="W117" s="13"/>
      <c r="X117" s="13"/>
      <c r="Y117" s="13"/>
      <c r="Z117" s="13"/>
      <c r="AA117" s="17"/>
      <c r="AB117" s="16"/>
      <c r="AC117" s="17"/>
      <c r="AD117" s="13"/>
      <c r="AE117" s="13"/>
      <c r="AF117" s="16"/>
      <c r="AG117" s="135" t="s">
        <v>1992</v>
      </c>
      <c r="AH117" s="16"/>
      <c r="AI117" s="16" t="s">
        <v>946</v>
      </c>
      <c r="AJ117" t="s">
        <v>286</v>
      </c>
      <c r="AK117" s="56" t="s">
        <v>325</v>
      </c>
      <c r="AL117" s="16"/>
      <c r="AT117" s="13"/>
      <c r="BE117" t="s">
        <v>717</v>
      </c>
    </row>
    <row r="118" spans="1:57">
      <c r="A118" s="13"/>
      <c r="C118" s="14"/>
      <c r="D118" s="15"/>
      <c r="E118" s="13"/>
      <c r="F118" s="13"/>
      <c r="G118" s="13"/>
      <c r="H118" s="13"/>
      <c r="J118" s="13"/>
      <c r="K118" s="16"/>
      <c r="L118" s="17"/>
      <c r="M118" s="13"/>
      <c r="N118" s="15"/>
      <c r="O118" s="13"/>
      <c r="P118" t="s">
        <v>719</v>
      </c>
      <c r="Q118" s="13"/>
      <c r="R118" s="13"/>
      <c r="S118" s="13"/>
      <c r="T118" s="13"/>
      <c r="U118" s="13"/>
      <c r="W118" s="13"/>
      <c r="X118" s="13"/>
      <c r="Y118" s="13"/>
      <c r="Z118" s="13"/>
      <c r="AA118" s="17"/>
      <c r="AB118" s="16"/>
      <c r="AC118" s="17"/>
      <c r="AD118" s="13"/>
      <c r="AE118" s="13"/>
      <c r="AF118" s="16"/>
      <c r="AG118" s="135" t="s">
        <v>1993</v>
      </c>
      <c r="AH118" s="16"/>
      <c r="AI118" s="16" t="s">
        <v>947</v>
      </c>
      <c r="AJ118" t="s">
        <v>286</v>
      </c>
      <c r="AK118" s="56" t="s">
        <v>325</v>
      </c>
      <c r="AL118" s="16"/>
      <c r="AT118" s="13"/>
      <c r="BE118" t="s">
        <v>719</v>
      </c>
    </row>
    <row r="119" spans="1:57">
      <c r="A119" s="13"/>
      <c r="C119" s="14"/>
      <c r="D119" s="15"/>
      <c r="E119" s="13"/>
      <c r="F119" s="13"/>
      <c r="G119" s="13"/>
      <c r="H119" s="13"/>
      <c r="J119" s="13"/>
      <c r="K119" s="16"/>
      <c r="L119" s="17"/>
      <c r="M119" s="13"/>
      <c r="N119" s="15"/>
      <c r="O119" s="13"/>
      <c r="P119" t="s">
        <v>718</v>
      </c>
      <c r="Q119" s="13"/>
      <c r="R119" s="13"/>
      <c r="S119" s="13"/>
      <c r="T119" s="13"/>
      <c r="U119" s="13"/>
      <c r="W119" s="13"/>
      <c r="X119" s="13"/>
      <c r="Y119" s="13"/>
      <c r="Z119" s="13"/>
      <c r="AA119" s="17"/>
      <c r="AB119" s="16"/>
      <c r="AC119" s="17"/>
      <c r="AD119" s="13"/>
      <c r="AE119" s="13"/>
      <c r="AF119" s="16"/>
      <c r="AG119" s="135" t="s">
        <v>1994</v>
      </c>
      <c r="AH119" s="16"/>
      <c r="AI119" s="16" t="s">
        <v>948</v>
      </c>
      <c r="AJ119" t="s">
        <v>286</v>
      </c>
      <c r="AK119" s="56" t="s">
        <v>325</v>
      </c>
      <c r="AL119" s="16"/>
      <c r="AT119" s="13"/>
      <c r="BE119" t="s">
        <v>718</v>
      </c>
    </row>
    <row r="120" spans="1:57">
      <c r="A120" s="13"/>
      <c r="C120" s="14"/>
      <c r="D120" s="15"/>
      <c r="E120" s="13"/>
      <c r="F120" s="13"/>
      <c r="G120" s="13"/>
      <c r="H120" s="13"/>
      <c r="J120" s="13"/>
      <c r="K120" s="16"/>
      <c r="L120" s="17"/>
      <c r="M120" s="13"/>
      <c r="N120" s="15"/>
      <c r="O120" s="13"/>
      <c r="P120" t="s">
        <v>720</v>
      </c>
      <c r="Q120" s="13"/>
      <c r="R120" s="13"/>
      <c r="S120" s="13"/>
      <c r="T120" s="13"/>
      <c r="U120" s="13"/>
      <c r="W120" s="13"/>
      <c r="X120" s="13"/>
      <c r="Y120" s="13"/>
      <c r="Z120" s="13"/>
      <c r="AA120" s="17"/>
      <c r="AB120" s="16"/>
      <c r="AC120" s="17"/>
      <c r="AD120" s="13"/>
      <c r="AE120" s="13"/>
      <c r="AF120" s="16"/>
      <c r="AG120" s="135" t="s">
        <v>1995</v>
      </c>
      <c r="AH120" s="16"/>
      <c r="AI120" s="16" t="s">
        <v>949</v>
      </c>
      <c r="AJ120" t="s">
        <v>286</v>
      </c>
      <c r="AK120" s="56" t="s">
        <v>325</v>
      </c>
      <c r="AL120" s="16"/>
      <c r="AT120" s="13"/>
      <c r="BE120" t="s">
        <v>720</v>
      </c>
    </row>
    <row r="121" spans="1:57">
      <c r="A121" s="13"/>
      <c r="C121" s="14"/>
      <c r="D121" s="15"/>
      <c r="E121" s="13"/>
      <c r="F121" s="13"/>
      <c r="G121" s="13"/>
      <c r="H121" s="13"/>
      <c r="J121" s="13"/>
      <c r="K121" s="16"/>
      <c r="L121" s="17"/>
      <c r="M121" s="13"/>
      <c r="N121" s="15"/>
      <c r="O121" s="13"/>
      <c r="P121" t="s">
        <v>730</v>
      </c>
      <c r="Q121" s="13"/>
      <c r="R121" s="13"/>
      <c r="S121" s="13"/>
      <c r="T121" s="13"/>
      <c r="U121" s="13"/>
      <c r="W121" s="13"/>
      <c r="X121" s="13"/>
      <c r="Y121" s="13"/>
      <c r="Z121" s="13"/>
      <c r="AA121" s="17"/>
      <c r="AB121" s="16"/>
      <c r="AC121" s="17"/>
      <c r="AD121" s="13"/>
      <c r="AE121" s="13"/>
      <c r="AF121" s="16"/>
      <c r="AG121" s="135" t="s">
        <v>1996</v>
      </c>
      <c r="AH121" s="16"/>
      <c r="AI121" s="16" t="s">
        <v>950</v>
      </c>
      <c r="AJ121" t="s">
        <v>286</v>
      </c>
      <c r="AK121" s="56" t="s">
        <v>325</v>
      </c>
      <c r="AL121" s="16"/>
      <c r="AT121" s="13"/>
      <c r="BE121" t="s">
        <v>730</v>
      </c>
    </row>
    <row r="122" spans="1:57">
      <c r="A122" s="13"/>
      <c r="C122" s="14"/>
      <c r="D122" s="15"/>
      <c r="E122" s="13"/>
      <c r="F122" s="13"/>
      <c r="G122" s="13"/>
      <c r="H122" s="13"/>
      <c r="J122" s="13"/>
      <c r="K122" s="16"/>
      <c r="L122" s="17"/>
      <c r="M122" s="13"/>
      <c r="N122" s="15"/>
      <c r="O122" s="13"/>
      <c r="P122" t="s">
        <v>729</v>
      </c>
      <c r="Q122" s="13"/>
      <c r="R122" s="13"/>
      <c r="S122" s="13"/>
      <c r="T122" s="13"/>
      <c r="U122" s="13"/>
      <c r="W122" s="13"/>
      <c r="X122" s="13"/>
      <c r="Y122" s="13"/>
      <c r="Z122" s="13"/>
      <c r="AA122" s="17"/>
      <c r="AB122" s="16"/>
      <c r="AC122" s="17"/>
      <c r="AD122" s="13"/>
      <c r="AE122" s="13"/>
      <c r="AF122" s="16"/>
      <c r="AG122" s="135" t="s">
        <v>1997</v>
      </c>
      <c r="AH122" s="16"/>
      <c r="AI122" s="16" t="s">
        <v>951</v>
      </c>
      <c r="AJ122" t="s">
        <v>286</v>
      </c>
      <c r="AK122" s="56" t="s">
        <v>325</v>
      </c>
      <c r="AL122" s="16"/>
      <c r="AT122" s="13"/>
      <c r="BE122" t="s">
        <v>729</v>
      </c>
    </row>
    <row r="123" spans="1:57">
      <c r="A123" s="13"/>
      <c r="C123" s="14"/>
      <c r="D123" s="15"/>
      <c r="E123" s="13"/>
      <c r="F123" s="13"/>
      <c r="G123" s="13"/>
      <c r="H123" s="13"/>
      <c r="J123" s="13"/>
      <c r="K123" s="16"/>
      <c r="L123" s="17"/>
      <c r="M123" s="13"/>
      <c r="N123" s="15"/>
      <c r="O123" s="13"/>
      <c r="P123" t="s">
        <v>722</v>
      </c>
      <c r="Q123" s="13"/>
      <c r="R123" s="13"/>
      <c r="S123" s="13"/>
      <c r="T123" s="13"/>
      <c r="U123" s="13"/>
      <c r="W123" s="13"/>
      <c r="X123" s="13"/>
      <c r="Y123" s="13"/>
      <c r="Z123" s="13"/>
      <c r="AA123" s="17"/>
      <c r="AB123" s="16"/>
      <c r="AC123" s="17"/>
      <c r="AD123" s="13"/>
      <c r="AE123" s="13"/>
      <c r="AF123" s="16"/>
      <c r="AG123" s="135" t="s">
        <v>1998</v>
      </c>
      <c r="AH123" s="16"/>
      <c r="AI123" s="16" t="s">
        <v>952</v>
      </c>
      <c r="AJ123" t="s">
        <v>286</v>
      </c>
      <c r="AK123" s="56" t="s">
        <v>325</v>
      </c>
      <c r="AL123" s="16"/>
      <c r="AT123" s="13"/>
      <c r="BE123" t="s">
        <v>722</v>
      </c>
    </row>
    <row r="124" spans="1:57">
      <c r="A124" s="13"/>
      <c r="C124" s="14"/>
      <c r="D124" s="15"/>
      <c r="E124" s="13"/>
      <c r="F124" s="13"/>
      <c r="G124" s="13"/>
      <c r="H124" s="13"/>
      <c r="J124" s="13"/>
      <c r="K124" s="16"/>
      <c r="L124" s="17"/>
      <c r="M124" s="13"/>
      <c r="N124" s="15"/>
      <c r="O124" s="13"/>
      <c r="P124" t="s">
        <v>642</v>
      </c>
      <c r="Q124" s="13"/>
      <c r="R124" s="13"/>
      <c r="S124" s="13"/>
      <c r="T124" s="13"/>
      <c r="U124" s="13"/>
      <c r="W124" s="13"/>
      <c r="X124" s="13"/>
      <c r="Y124" s="13"/>
      <c r="Z124" s="13"/>
      <c r="AA124" s="17"/>
      <c r="AB124" s="16"/>
      <c r="AC124" s="17"/>
      <c r="AD124" s="13"/>
      <c r="AE124" s="13"/>
      <c r="AF124" s="16"/>
      <c r="AG124" s="135" t="s">
        <v>1999</v>
      </c>
      <c r="AH124" s="16"/>
      <c r="AI124" s="16" t="s">
        <v>953</v>
      </c>
      <c r="AJ124" t="s">
        <v>286</v>
      </c>
      <c r="AK124" s="56" t="s">
        <v>325</v>
      </c>
      <c r="AL124" s="16"/>
      <c r="AT124" s="13"/>
      <c r="BE124" t="s">
        <v>642</v>
      </c>
    </row>
    <row r="125" spans="1:57">
      <c r="A125" s="13"/>
      <c r="C125" s="14"/>
      <c r="D125" s="15"/>
      <c r="E125" s="13"/>
      <c r="F125" s="13"/>
      <c r="G125" s="13"/>
      <c r="H125" s="13"/>
      <c r="J125" s="13"/>
      <c r="K125" s="16"/>
      <c r="L125" s="17"/>
      <c r="M125" s="13"/>
      <c r="N125" s="15"/>
      <c r="O125" s="13"/>
      <c r="P125" t="s">
        <v>721</v>
      </c>
      <c r="Q125" s="13"/>
      <c r="R125" s="13"/>
      <c r="S125" s="13"/>
      <c r="T125" s="13"/>
      <c r="U125" s="13"/>
      <c r="W125" s="13"/>
      <c r="X125" s="13"/>
      <c r="Y125" s="13"/>
      <c r="Z125" s="13"/>
      <c r="AA125" s="17"/>
      <c r="AB125" s="16"/>
      <c r="AC125" s="17"/>
      <c r="AD125" s="13"/>
      <c r="AE125" s="13"/>
      <c r="AF125" s="16"/>
      <c r="AG125" s="135" t="s">
        <v>2000</v>
      </c>
      <c r="AH125" s="16"/>
      <c r="AI125" s="16" t="s">
        <v>954</v>
      </c>
      <c r="AJ125" t="s">
        <v>286</v>
      </c>
      <c r="AK125" s="56" t="s">
        <v>325</v>
      </c>
      <c r="AL125" s="16"/>
      <c r="AT125" s="13"/>
      <c r="BE125" t="s">
        <v>721</v>
      </c>
    </row>
    <row r="126" spans="1:57">
      <c r="A126" s="13"/>
      <c r="C126" s="14"/>
      <c r="D126" s="15"/>
      <c r="E126" s="13"/>
      <c r="F126" s="13"/>
      <c r="G126" s="13"/>
      <c r="H126" s="13"/>
      <c r="J126" s="13"/>
      <c r="K126" s="16"/>
      <c r="L126" s="17"/>
      <c r="M126" s="13"/>
      <c r="N126" s="15"/>
      <c r="O126" s="13"/>
      <c r="P126" t="s">
        <v>723</v>
      </c>
      <c r="Q126" s="13"/>
      <c r="R126" s="13"/>
      <c r="S126" s="13"/>
      <c r="T126" s="13"/>
      <c r="U126" s="13"/>
      <c r="W126" s="13"/>
      <c r="X126" s="13"/>
      <c r="Y126" s="13"/>
      <c r="Z126" s="13"/>
      <c r="AA126" s="17"/>
      <c r="AB126" s="16"/>
      <c r="AC126" s="17"/>
      <c r="AD126" s="13"/>
      <c r="AE126" s="13"/>
      <c r="AF126" s="16"/>
      <c r="AG126" s="135" t="s">
        <v>2001</v>
      </c>
      <c r="AH126" s="16"/>
      <c r="AI126" s="16" t="s">
        <v>955</v>
      </c>
      <c r="AJ126" t="s">
        <v>286</v>
      </c>
      <c r="AK126" s="56" t="s">
        <v>325</v>
      </c>
      <c r="AL126" s="16"/>
      <c r="AT126" s="13"/>
      <c r="BE126" t="s">
        <v>723</v>
      </c>
    </row>
    <row r="127" spans="1:57">
      <c r="A127" s="13"/>
      <c r="C127" s="14"/>
      <c r="D127" s="15"/>
      <c r="E127" s="13"/>
      <c r="F127" s="13"/>
      <c r="G127" s="13"/>
      <c r="H127" s="13"/>
      <c r="J127" s="13"/>
      <c r="K127" s="16"/>
      <c r="L127" s="17"/>
      <c r="M127" s="13"/>
      <c r="N127" s="15"/>
      <c r="O127" s="13"/>
      <c r="P127" t="s">
        <v>724</v>
      </c>
      <c r="Q127" s="13"/>
      <c r="R127" s="13"/>
      <c r="S127" s="13"/>
      <c r="T127" s="13"/>
      <c r="U127" s="13"/>
      <c r="W127" s="13"/>
      <c r="X127" s="13"/>
      <c r="Y127" s="13"/>
      <c r="Z127" s="13"/>
      <c r="AA127" s="17"/>
      <c r="AB127" s="16"/>
      <c r="AC127" s="17"/>
      <c r="AD127" s="13"/>
      <c r="AE127" s="13"/>
      <c r="AF127" s="16"/>
      <c r="AG127" s="135" t="s">
        <v>2002</v>
      </c>
      <c r="AH127" s="16"/>
      <c r="AI127" s="16" t="s">
        <v>956</v>
      </c>
      <c r="AJ127" t="s">
        <v>286</v>
      </c>
      <c r="AK127" s="56" t="s">
        <v>325</v>
      </c>
      <c r="AL127" s="16"/>
      <c r="AT127" s="13"/>
      <c r="BE127" t="s">
        <v>724</v>
      </c>
    </row>
    <row r="128" spans="1:57">
      <c r="A128" s="13"/>
      <c r="C128" s="14"/>
      <c r="D128" s="15"/>
      <c r="E128" s="13"/>
      <c r="F128" s="13"/>
      <c r="G128" s="13"/>
      <c r="H128" s="13"/>
      <c r="J128" s="13"/>
      <c r="K128" s="16"/>
      <c r="L128" s="17"/>
      <c r="M128" s="13"/>
      <c r="N128" s="15"/>
      <c r="O128" s="13"/>
      <c r="P128" t="s">
        <v>726</v>
      </c>
      <c r="Q128" s="13"/>
      <c r="R128" s="13"/>
      <c r="S128" s="13"/>
      <c r="T128" s="13"/>
      <c r="U128" s="13"/>
      <c r="W128" s="13"/>
      <c r="X128" s="13"/>
      <c r="Y128" s="13"/>
      <c r="Z128" s="13"/>
      <c r="AA128" s="17"/>
      <c r="AB128" s="16"/>
      <c r="AC128" s="17"/>
      <c r="AD128" s="13"/>
      <c r="AE128" s="13"/>
      <c r="AF128" s="16"/>
      <c r="AG128" s="135" t="s">
        <v>2003</v>
      </c>
      <c r="AH128" s="16"/>
      <c r="AI128" s="16" t="s">
        <v>957</v>
      </c>
      <c r="AJ128" t="s">
        <v>286</v>
      </c>
      <c r="AK128" s="56" t="s">
        <v>325</v>
      </c>
      <c r="AL128" s="16"/>
      <c r="AT128" s="13"/>
      <c r="BE128" t="s">
        <v>726</v>
      </c>
    </row>
    <row r="129" spans="1:57">
      <c r="A129" s="13"/>
      <c r="C129" s="14"/>
      <c r="D129" s="15"/>
      <c r="E129" s="13"/>
      <c r="F129" s="13"/>
      <c r="G129" s="13"/>
      <c r="H129" s="13"/>
      <c r="J129" s="13"/>
      <c r="K129" s="16"/>
      <c r="L129" s="17"/>
      <c r="M129" s="13"/>
      <c r="N129" s="15"/>
      <c r="O129" s="13"/>
      <c r="P129" t="s">
        <v>758</v>
      </c>
      <c r="Q129" s="13"/>
      <c r="R129" s="13"/>
      <c r="S129" s="13"/>
      <c r="T129" s="13"/>
      <c r="U129" s="13"/>
      <c r="W129" s="13"/>
      <c r="X129" s="13"/>
      <c r="Y129" s="13"/>
      <c r="Z129" s="13"/>
      <c r="AA129" s="17"/>
      <c r="AB129" s="16"/>
      <c r="AC129" s="17"/>
      <c r="AD129" s="13"/>
      <c r="AE129" s="13"/>
      <c r="AF129" s="16"/>
      <c r="AG129" s="135" t="s">
        <v>2004</v>
      </c>
      <c r="AH129" s="16"/>
      <c r="AI129" s="16" t="s">
        <v>958</v>
      </c>
      <c r="AJ129" t="s">
        <v>286</v>
      </c>
      <c r="AK129" s="56" t="s">
        <v>325</v>
      </c>
      <c r="AL129" s="16"/>
      <c r="AT129" s="13"/>
      <c r="BE129" t="s">
        <v>758</v>
      </c>
    </row>
    <row r="130" spans="1:57">
      <c r="A130" s="13"/>
      <c r="C130" s="14"/>
      <c r="D130" s="15"/>
      <c r="E130" s="13"/>
      <c r="F130" s="13"/>
      <c r="G130" s="13"/>
      <c r="H130" s="13"/>
      <c r="J130" s="13"/>
      <c r="K130" s="16"/>
      <c r="L130" s="17"/>
      <c r="M130" s="13"/>
      <c r="N130" s="15"/>
      <c r="O130" s="13"/>
      <c r="P130" t="s">
        <v>725</v>
      </c>
      <c r="Q130" s="13"/>
      <c r="R130" s="13"/>
      <c r="S130" s="13"/>
      <c r="T130" s="13"/>
      <c r="U130" s="13"/>
      <c r="W130" s="13"/>
      <c r="X130" s="13"/>
      <c r="Y130" s="13"/>
      <c r="Z130" s="13"/>
      <c r="AA130" s="17"/>
      <c r="AB130" s="16"/>
      <c r="AC130" s="17"/>
      <c r="AD130" s="13"/>
      <c r="AE130" s="13"/>
      <c r="AF130" s="16"/>
      <c r="AG130" s="135" t="s">
        <v>2005</v>
      </c>
      <c r="AH130" s="16"/>
      <c r="AI130" s="16" t="s">
        <v>959</v>
      </c>
      <c r="AJ130" t="s">
        <v>286</v>
      </c>
      <c r="AK130" s="56" t="s">
        <v>325</v>
      </c>
      <c r="AL130" s="16"/>
      <c r="AT130" s="13"/>
      <c r="BE130" t="s">
        <v>725</v>
      </c>
    </row>
    <row r="131" spans="1:57">
      <c r="A131" s="13"/>
      <c r="C131" s="14"/>
      <c r="D131" s="15"/>
      <c r="E131" s="13"/>
      <c r="F131" s="13"/>
      <c r="G131" s="13"/>
      <c r="H131" s="13"/>
      <c r="J131" s="13"/>
      <c r="K131" s="16"/>
      <c r="L131" s="17"/>
      <c r="M131" s="13"/>
      <c r="N131" s="15"/>
      <c r="O131" s="13"/>
      <c r="P131" t="s">
        <v>727</v>
      </c>
      <c r="Q131" s="13"/>
      <c r="R131" s="13"/>
      <c r="S131" s="13"/>
      <c r="T131" s="13"/>
      <c r="U131" s="13"/>
      <c r="W131" s="13"/>
      <c r="X131" s="13"/>
      <c r="Y131" s="13"/>
      <c r="Z131" s="13"/>
      <c r="AA131" s="17"/>
      <c r="AB131" s="16"/>
      <c r="AC131" s="17"/>
      <c r="AD131" s="13"/>
      <c r="AE131" s="13"/>
      <c r="AF131" s="16"/>
      <c r="AG131" s="135" t="s">
        <v>2006</v>
      </c>
      <c r="AH131" s="16"/>
      <c r="AI131" s="16" t="s">
        <v>960</v>
      </c>
      <c r="AJ131" t="s">
        <v>286</v>
      </c>
      <c r="AK131" s="56" t="s">
        <v>325</v>
      </c>
      <c r="AL131" s="16"/>
      <c r="AT131" s="13"/>
      <c r="BE131" t="s">
        <v>727</v>
      </c>
    </row>
    <row r="132" spans="1:57">
      <c r="A132" s="13"/>
      <c r="C132" s="14"/>
      <c r="D132" s="15"/>
      <c r="E132" s="13"/>
      <c r="F132" s="13"/>
      <c r="G132" s="13"/>
      <c r="H132" s="13"/>
      <c r="J132" s="13"/>
      <c r="K132" s="16"/>
      <c r="L132" s="17"/>
      <c r="M132" s="13"/>
      <c r="N132" s="15"/>
      <c r="O132" s="13"/>
      <c r="P132" t="s">
        <v>737</v>
      </c>
      <c r="Q132" s="13"/>
      <c r="R132" s="13"/>
      <c r="S132" s="13"/>
      <c r="T132" s="13"/>
      <c r="U132" s="13"/>
      <c r="W132" s="13"/>
      <c r="X132" s="13"/>
      <c r="Y132" s="13"/>
      <c r="Z132" s="13"/>
      <c r="AA132" s="17"/>
      <c r="AB132" s="16"/>
      <c r="AC132" s="17"/>
      <c r="AD132" s="13"/>
      <c r="AE132" s="13"/>
      <c r="AF132" s="16"/>
      <c r="AG132" s="135" t="s">
        <v>2007</v>
      </c>
      <c r="AH132" s="16"/>
      <c r="AI132" s="16" t="s">
        <v>961</v>
      </c>
      <c r="AJ132" t="s">
        <v>286</v>
      </c>
      <c r="AK132" s="56" t="s">
        <v>325</v>
      </c>
      <c r="AL132" s="16"/>
      <c r="AT132" s="13"/>
      <c r="BE132" t="s">
        <v>737</v>
      </c>
    </row>
    <row r="133" spans="1:57">
      <c r="A133" s="13"/>
      <c r="C133" s="14"/>
      <c r="D133" s="15"/>
      <c r="E133" s="13"/>
      <c r="F133" s="13"/>
      <c r="G133" s="13"/>
      <c r="H133" s="13"/>
      <c r="J133" s="13"/>
      <c r="K133" s="16"/>
      <c r="L133" s="17"/>
      <c r="M133" s="13"/>
      <c r="N133" s="15"/>
      <c r="O133" s="13"/>
      <c r="P133" t="s">
        <v>728</v>
      </c>
      <c r="Q133" s="13"/>
      <c r="R133" s="13"/>
      <c r="S133" s="13"/>
      <c r="T133" s="13"/>
      <c r="U133" s="13"/>
      <c r="W133" s="13"/>
      <c r="X133" s="13"/>
      <c r="Y133" s="13"/>
      <c r="Z133" s="13"/>
      <c r="AA133" s="17"/>
      <c r="AB133" s="16"/>
      <c r="AC133" s="17"/>
      <c r="AD133" s="13"/>
      <c r="AE133" s="13"/>
      <c r="AF133" s="16"/>
      <c r="AG133" s="135" t="s">
        <v>2008</v>
      </c>
      <c r="AH133" s="16"/>
      <c r="AI133" s="16" t="s">
        <v>962</v>
      </c>
      <c r="AJ133" t="s">
        <v>286</v>
      </c>
      <c r="AK133" s="56" t="s">
        <v>325</v>
      </c>
      <c r="AL133" s="16"/>
      <c r="AT133" s="13"/>
      <c r="BE133" t="s">
        <v>728</v>
      </c>
    </row>
    <row r="134" spans="1:57">
      <c r="A134" s="13"/>
      <c r="C134" s="14"/>
      <c r="D134" s="15"/>
      <c r="E134" s="13"/>
      <c r="F134" s="13"/>
      <c r="G134" s="13"/>
      <c r="H134" s="13"/>
      <c r="J134" s="13"/>
      <c r="K134" s="16"/>
      <c r="L134" s="17"/>
      <c r="M134" s="13"/>
      <c r="N134" s="15"/>
      <c r="O134" s="13"/>
      <c r="P134" t="s">
        <v>760</v>
      </c>
      <c r="Q134" s="13"/>
      <c r="R134" s="13"/>
      <c r="S134" s="13"/>
      <c r="T134" s="13"/>
      <c r="U134" s="13"/>
      <c r="W134" s="13"/>
      <c r="X134" s="13"/>
      <c r="Y134" s="13"/>
      <c r="Z134" s="13"/>
      <c r="AA134" s="17"/>
      <c r="AB134" s="16"/>
      <c r="AC134" s="17"/>
      <c r="AD134" s="13"/>
      <c r="AE134" s="13"/>
      <c r="AF134" s="16"/>
      <c r="AG134" s="135" t="s">
        <v>2010</v>
      </c>
      <c r="AH134" s="16"/>
      <c r="AI134" s="16" t="s">
        <v>964</v>
      </c>
      <c r="AJ134" t="s">
        <v>286</v>
      </c>
      <c r="AK134" s="56" t="s">
        <v>325</v>
      </c>
      <c r="AL134" s="16"/>
      <c r="AT134" s="13"/>
      <c r="BE134" t="s">
        <v>760</v>
      </c>
    </row>
    <row r="135" spans="1:57">
      <c r="A135" s="13"/>
      <c r="C135" s="14"/>
      <c r="D135" s="15"/>
      <c r="E135" s="13"/>
      <c r="F135" s="13"/>
      <c r="G135" s="13"/>
      <c r="H135" s="13"/>
      <c r="J135" s="13"/>
      <c r="K135" s="16"/>
      <c r="L135" s="17"/>
      <c r="M135" s="13"/>
      <c r="N135" s="15"/>
      <c r="O135" s="13"/>
      <c r="P135" t="s">
        <v>731</v>
      </c>
      <c r="Q135" s="13"/>
      <c r="R135" s="13"/>
      <c r="S135" s="13"/>
      <c r="T135" s="13"/>
      <c r="U135" s="13"/>
      <c r="W135" s="13"/>
      <c r="X135" s="13"/>
      <c r="Y135" s="13"/>
      <c r="Z135" s="13"/>
      <c r="AA135" s="17"/>
      <c r="AB135" s="16"/>
      <c r="AC135" s="17"/>
      <c r="AD135" s="13"/>
      <c r="AE135" s="13"/>
      <c r="AF135" s="16"/>
      <c r="AG135" s="135" t="s">
        <v>2011</v>
      </c>
      <c r="AH135" s="16"/>
      <c r="AI135" s="16" t="s">
        <v>965</v>
      </c>
      <c r="AJ135" t="s">
        <v>286</v>
      </c>
      <c r="AK135" s="56" t="s">
        <v>325</v>
      </c>
      <c r="AL135" s="16"/>
      <c r="AT135" s="13"/>
      <c r="BE135" t="s">
        <v>731</v>
      </c>
    </row>
    <row r="136" spans="1:57">
      <c r="A136" s="13"/>
      <c r="C136" s="14"/>
      <c r="D136" s="15"/>
      <c r="E136" s="13"/>
      <c r="F136" s="13"/>
      <c r="G136" s="13"/>
      <c r="H136" s="13"/>
      <c r="J136" s="13"/>
      <c r="K136" s="16"/>
      <c r="L136" s="17"/>
      <c r="M136" s="13"/>
      <c r="N136" s="15"/>
      <c r="O136" s="13"/>
      <c r="P136" t="s">
        <v>759</v>
      </c>
      <c r="Q136" s="13"/>
      <c r="R136" s="13"/>
      <c r="S136" s="13"/>
      <c r="T136" s="13"/>
      <c r="U136" s="13"/>
      <c r="W136" s="13"/>
      <c r="X136" s="13"/>
      <c r="Y136" s="13"/>
      <c r="Z136" s="13"/>
      <c r="AA136" s="17"/>
      <c r="AB136" s="16"/>
      <c r="AC136" s="17"/>
      <c r="AD136" s="13"/>
      <c r="AE136" s="13"/>
      <c r="AF136" s="16"/>
      <c r="AG136" s="135" t="s">
        <v>2012</v>
      </c>
      <c r="AH136" s="16"/>
      <c r="AI136" s="16" t="s">
        <v>966</v>
      </c>
      <c r="AJ136" t="s">
        <v>286</v>
      </c>
      <c r="AK136" s="56" t="s">
        <v>325</v>
      </c>
      <c r="AL136" s="16"/>
      <c r="AT136" s="13"/>
      <c r="BE136" t="s">
        <v>759</v>
      </c>
    </row>
    <row r="137" spans="1:57">
      <c r="A137" s="13"/>
      <c r="C137" s="14"/>
      <c r="D137" s="15"/>
      <c r="E137" s="13"/>
      <c r="F137" s="13"/>
      <c r="G137" s="13"/>
      <c r="H137" s="13"/>
      <c r="J137" s="13"/>
      <c r="K137" s="16"/>
      <c r="L137" s="17"/>
      <c r="M137" s="13"/>
      <c r="N137" s="15"/>
      <c r="O137" s="13"/>
      <c r="P137" t="s">
        <v>738</v>
      </c>
      <c r="Q137" s="13"/>
      <c r="R137" s="13"/>
      <c r="S137" s="13"/>
      <c r="T137" s="13"/>
      <c r="U137" s="13"/>
      <c r="W137" s="13"/>
      <c r="X137" s="13"/>
      <c r="Y137" s="13"/>
      <c r="Z137" s="13"/>
      <c r="AA137" s="17"/>
      <c r="AB137" s="16"/>
      <c r="AC137" s="17"/>
      <c r="AD137" s="13"/>
      <c r="AE137" s="13"/>
      <c r="AF137" s="16"/>
      <c r="AG137" s="135" t="s">
        <v>2013</v>
      </c>
      <c r="AH137" s="16"/>
      <c r="AI137" s="16" t="s">
        <v>967</v>
      </c>
      <c r="AJ137" t="s">
        <v>286</v>
      </c>
      <c r="AK137" s="56" t="s">
        <v>325</v>
      </c>
      <c r="AL137" s="16"/>
      <c r="AT137" s="13"/>
      <c r="BE137" t="s">
        <v>738</v>
      </c>
    </row>
    <row r="138" spans="1:57">
      <c r="A138" s="13"/>
      <c r="C138" s="14"/>
      <c r="D138" s="15"/>
      <c r="E138" s="13"/>
      <c r="F138" s="13"/>
      <c r="G138" s="13"/>
      <c r="H138" s="13"/>
      <c r="J138" s="13"/>
      <c r="K138" s="16"/>
      <c r="L138" s="17"/>
      <c r="M138" s="13"/>
      <c r="N138" s="15"/>
      <c r="O138" s="13"/>
      <c r="P138" t="s">
        <v>734</v>
      </c>
      <c r="Q138" s="13"/>
      <c r="R138" s="13"/>
      <c r="S138" s="13"/>
      <c r="T138" s="13"/>
      <c r="U138" s="13"/>
      <c r="W138" s="13"/>
      <c r="X138" s="13"/>
      <c r="Y138" s="13"/>
      <c r="Z138" s="13"/>
      <c r="AA138" s="17"/>
      <c r="AB138" s="16"/>
      <c r="AC138" s="17"/>
      <c r="AD138" s="13"/>
      <c r="AE138" s="13"/>
      <c r="AF138" s="16"/>
      <c r="AG138" s="135" t="s">
        <v>2014</v>
      </c>
      <c r="AH138" s="16"/>
      <c r="AI138" s="16" t="s">
        <v>968</v>
      </c>
      <c r="AJ138" t="s">
        <v>286</v>
      </c>
      <c r="AK138" s="56" t="s">
        <v>325</v>
      </c>
      <c r="AL138" s="16"/>
      <c r="AT138" s="13"/>
      <c r="BE138" t="s">
        <v>734</v>
      </c>
    </row>
    <row r="139" spans="1:57">
      <c r="A139" s="13"/>
      <c r="C139" s="14"/>
      <c r="D139" s="15"/>
      <c r="E139" s="13"/>
      <c r="F139" s="13"/>
      <c r="G139" s="13"/>
      <c r="H139" s="13"/>
      <c r="J139" s="13"/>
      <c r="K139" s="16"/>
      <c r="L139" s="17"/>
      <c r="M139" s="13"/>
      <c r="N139" s="15"/>
      <c r="O139" s="13"/>
      <c r="P139" t="s">
        <v>732</v>
      </c>
      <c r="Q139" s="13"/>
      <c r="R139" s="13"/>
      <c r="S139" s="13"/>
      <c r="T139" s="13"/>
      <c r="U139" s="13"/>
      <c r="W139" s="13"/>
      <c r="X139" s="13"/>
      <c r="Y139" s="13"/>
      <c r="Z139" s="13"/>
      <c r="AA139" s="17"/>
      <c r="AB139" s="16"/>
      <c r="AC139" s="17"/>
      <c r="AD139" s="13"/>
      <c r="AE139" s="13"/>
      <c r="AF139" s="16"/>
      <c r="AG139" s="135" t="s">
        <v>2015</v>
      </c>
      <c r="AH139" s="16"/>
      <c r="AI139" s="16" t="s">
        <v>969</v>
      </c>
      <c r="AJ139" t="s">
        <v>286</v>
      </c>
      <c r="AK139" s="56" t="s">
        <v>325</v>
      </c>
      <c r="AL139" s="16"/>
      <c r="AT139" s="13"/>
      <c r="BE139" t="s">
        <v>732</v>
      </c>
    </row>
    <row r="140" spans="1:57">
      <c r="A140" s="13"/>
      <c r="C140" s="14"/>
      <c r="D140" s="15"/>
      <c r="E140" s="13"/>
      <c r="F140" s="13"/>
      <c r="G140" s="13"/>
      <c r="H140" s="13"/>
      <c r="J140" s="13"/>
      <c r="K140" s="16"/>
      <c r="L140" s="17"/>
      <c r="M140" s="13"/>
      <c r="N140" s="15"/>
      <c r="O140" s="13"/>
      <c r="P140" t="s">
        <v>733</v>
      </c>
      <c r="Q140" s="13"/>
      <c r="R140" s="13"/>
      <c r="S140" s="13"/>
      <c r="T140" s="13"/>
      <c r="U140" s="13"/>
      <c r="W140" s="13"/>
      <c r="X140" s="13"/>
      <c r="Y140" s="13"/>
      <c r="Z140" s="13"/>
      <c r="AA140" s="17"/>
      <c r="AB140" s="16"/>
      <c r="AC140" s="17"/>
      <c r="AD140" s="13"/>
      <c r="AE140" s="13"/>
      <c r="AF140" s="16"/>
      <c r="AG140" s="135" t="s">
        <v>2016</v>
      </c>
      <c r="AH140" s="16"/>
      <c r="AI140" s="16" t="s">
        <v>970</v>
      </c>
      <c r="AJ140" t="s">
        <v>286</v>
      </c>
      <c r="AK140" s="56" t="s">
        <v>325</v>
      </c>
      <c r="AL140" s="16"/>
      <c r="AT140" s="13"/>
      <c r="BE140" t="s">
        <v>733</v>
      </c>
    </row>
    <row r="141" spans="1:57">
      <c r="A141" s="13"/>
      <c r="C141" s="14"/>
      <c r="D141" s="15"/>
      <c r="E141" s="13"/>
      <c r="F141" s="13"/>
      <c r="G141" s="13"/>
      <c r="H141" s="13"/>
      <c r="J141" s="13"/>
      <c r="K141" s="16"/>
      <c r="L141" s="17"/>
      <c r="M141" s="13"/>
      <c r="N141" s="15"/>
      <c r="O141" s="13"/>
      <c r="P141" t="s">
        <v>736</v>
      </c>
      <c r="Q141" s="13"/>
      <c r="R141" s="13"/>
      <c r="S141" s="13"/>
      <c r="T141" s="13"/>
      <c r="U141" s="13"/>
      <c r="W141" s="13"/>
      <c r="X141" s="13"/>
      <c r="Y141" s="13"/>
      <c r="Z141" s="13"/>
      <c r="AA141" s="17"/>
      <c r="AB141" s="16"/>
      <c r="AC141" s="17"/>
      <c r="AD141" s="13"/>
      <c r="AE141" s="13"/>
      <c r="AF141" s="16"/>
      <c r="AG141" s="135" t="s">
        <v>2017</v>
      </c>
      <c r="AH141" s="16"/>
      <c r="AI141" s="16" t="s">
        <v>971</v>
      </c>
      <c r="AJ141" t="s">
        <v>286</v>
      </c>
      <c r="AK141" s="56" t="s">
        <v>325</v>
      </c>
      <c r="AL141" s="16"/>
      <c r="AT141" s="13"/>
      <c r="BE141" t="s">
        <v>736</v>
      </c>
    </row>
    <row r="142" spans="1:57">
      <c r="A142" s="13"/>
      <c r="C142" s="14"/>
      <c r="D142" s="15"/>
      <c r="E142" s="13"/>
      <c r="F142" s="13"/>
      <c r="G142" s="13"/>
      <c r="H142" s="13"/>
      <c r="J142" s="13"/>
      <c r="K142" s="16"/>
      <c r="L142" s="17"/>
      <c r="M142" s="13"/>
      <c r="N142" s="15"/>
      <c r="O142" s="13"/>
      <c r="P142" t="s">
        <v>624</v>
      </c>
      <c r="Q142" s="13"/>
      <c r="R142" s="13"/>
      <c r="S142" s="13"/>
      <c r="T142" s="13"/>
      <c r="U142" s="13"/>
      <c r="W142" s="13"/>
      <c r="X142" s="13"/>
      <c r="Y142" s="13"/>
      <c r="Z142" s="13"/>
      <c r="AA142" s="17"/>
      <c r="AB142" s="16"/>
      <c r="AC142" s="17"/>
      <c r="AD142" s="13"/>
      <c r="AE142" s="13"/>
      <c r="AF142" s="16"/>
      <c r="AG142" s="135" t="s">
        <v>2018</v>
      </c>
      <c r="AH142" s="16"/>
      <c r="AI142" s="16" t="s">
        <v>972</v>
      </c>
      <c r="AJ142" t="s">
        <v>286</v>
      </c>
      <c r="AK142" s="56" t="s">
        <v>325</v>
      </c>
      <c r="AL142" s="16"/>
      <c r="AT142" s="13"/>
      <c r="BE142" t="s">
        <v>624</v>
      </c>
    </row>
    <row r="143" spans="1:57">
      <c r="A143" s="13"/>
      <c r="C143" s="14"/>
      <c r="D143" s="15"/>
      <c r="E143" s="13"/>
      <c r="F143" s="13"/>
      <c r="G143" s="13"/>
      <c r="H143" s="13"/>
      <c r="J143" s="13"/>
      <c r="K143" s="16"/>
      <c r="L143" s="17"/>
      <c r="M143" s="13"/>
      <c r="N143" s="15"/>
      <c r="O143" s="13"/>
      <c r="P143" t="s">
        <v>740</v>
      </c>
      <c r="Q143" s="13"/>
      <c r="R143" s="13"/>
      <c r="S143" s="13"/>
      <c r="T143" s="13"/>
      <c r="U143" s="13"/>
      <c r="W143" s="13"/>
      <c r="X143" s="13"/>
      <c r="Y143" s="13"/>
      <c r="Z143" s="13"/>
      <c r="AA143" s="17"/>
      <c r="AB143" s="16"/>
      <c r="AC143" s="17"/>
      <c r="AD143" s="13"/>
      <c r="AE143" s="13"/>
      <c r="AF143" s="16"/>
      <c r="AG143" s="135" t="s">
        <v>2019</v>
      </c>
      <c r="AH143" s="16"/>
      <c r="AI143" s="16" t="s">
        <v>973</v>
      </c>
      <c r="AJ143" t="s">
        <v>286</v>
      </c>
      <c r="AK143" s="56" t="s">
        <v>325</v>
      </c>
      <c r="AL143" s="16"/>
      <c r="AT143" s="13"/>
      <c r="BE143" t="s">
        <v>740</v>
      </c>
    </row>
    <row r="144" spans="1:57">
      <c r="A144" s="13"/>
      <c r="C144" s="14"/>
      <c r="D144" s="15"/>
      <c r="E144" s="13"/>
      <c r="F144" s="13"/>
      <c r="G144" s="13"/>
      <c r="H144" s="13"/>
      <c r="J144" s="13"/>
      <c r="K144" s="16"/>
      <c r="L144" s="17"/>
      <c r="M144" s="13"/>
      <c r="N144" s="15"/>
      <c r="O144" s="13"/>
      <c r="P144" t="s">
        <v>741</v>
      </c>
      <c r="Q144" s="13"/>
      <c r="R144" s="13"/>
      <c r="S144" s="13"/>
      <c r="T144" s="13"/>
      <c r="U144" s="13"/>
      <c r="W144" s="13"/>
      <c r="X144" s="13"/>
      <c r="Y144" s="13"/>
      <c r="Z144" s="13"/>
      <c r="AA144" s="17"/>
      <c r="AB144" s="16"/>
      <c r="AC144" s="17"/>
      <c r="AD144" s="13"/>
      <c r="AE144" s="13"/>
      <c r="AF144" s="16"/>
      <c r="AG144" s="135" t="s">
        <v>2020</v>
      </c>
      <c r="AH144" s="16"/>
      <c r="AI144" s="16" t="s">
        <v>974</v>
      </c>
      <c r="AJ144" t="s">
        <v>270</v>
      </c>
      <c r="AK144" s="137" t="s">
        <v>220</v>
      </c>
      <c r="AL144" s="16"/>
      <c r="AT144" s="13"/>
      <c r="BE144" t="s">
        <v>741</v>
      </c>
    </row>
    <row r="145" spans="1:57">
      <c r="A145" s="13"/>
      <c r="C145" s="14"/>
      <c r="D145" s="15"/>
      <c r="E145" s="13"/>
      <c r="F145" s="13"/>
      <c r="G145" s="13"/>
      <c r="H145" s="13"/>
      <c r="J145" s="13"/>
      <c r="K145" s="16"/>
      <c r="L145" s="17"/>
      <c r="M145" s="13"/>
      <c r="N145" s="15"/>
      <c r="O145" s="13"/>
      <c r="P145" t="s">
        <v>742</v>
      </c>
      <c r="Q145" s="13"/>
      <c r="R145" s="13"/>
      <c r="S145" s="13"/>
      <c r="T145" s="13"/>
      <c r="U145" s="13"/>
      <c r="W145" s="13"/>
      <c r="X145" s="13"/>
      <c r="Y145" s="13"/>
      <c r="Z145" s="13"/>
      <c r="AA145" s="17"/>
      <c r="AB145" s="16"/>
      <c r="AC145" s="17"/>
      <c r="AD145" s="13"/>
      <c r="AE145" s="13"/>
      <c r="AF145" s="16"/>
      <c r="AG145" s="135" t="s">
        <v>2021</v>
      </c>
      <c r="AH145" s="16"/>
      <c r="AI145" s="16" t="s">
        <v>975</v>
      </c>
      <c r="AJ145" t="s">
        <v>286</v>
      </c>
      <c r="AK145" s="56" t="s">
        <v>325</v>
      </c>
      <c r="AL145" s="16"/>
      <c r="AT145" s="13"/>
      <c r="BE145" t="s">
        <v>742</v>
      </c>
    </row>
    <row r="146" spans="1:57">
      <c r="A146" s="13"/>
      <c r="C146" s="14"/>
      <c r="D146" s="15"/>
      <c r="E146" s="13"/>
      <c r="F146" s="13"/>
      <c r="G146" s="13"/>
      <c r="H146" s="13"/>
      <c r="J146" s="13"/>
      <c r="K146" s="16"/>
      <c r="L146" s="17"/>
      <c r="M146" s="13"/>
      <c r="N146" s="15"/>
      <c r="O146" s="13"/>
      <c r="P146" t="s">
        <v>752</v>
      </c>
      <c r="Q146" s="13"/>
      <c r="R146" s="13"/>
      <c r="S146" s="13"/>
      <c r="T146" s="13"/>
      <c r="U146" s="13"/>
      <c r="W146" s="13"/>
      <c r="X146" s="13"/>
      <c r="Y146" s="13"/>
      <c r="Z146" s="13"/>
      <c r="AA146" s="17"/>
      <c r="AB146" s="16"/>
      <c r="AC146" s="17"/>
      <c r="AD146" s="13"/>
      <c r="AE146" s="13"/>
      <c r="AF146" s="16"/>
      <c r="AG146" s="135" t="s">
        <v>2022</v>
      </c>
      <c r="AH146" s="16"/>
      <c r="AI146" s="16" t="s">
        <v>976</v>
      </c>
      <c r="AJ146" t="s">
        <v>286</v>
      </c>
      <c r="AK146" s="56" t="s">
        <v>325</v>
      </c>
      <c r="AL146" s="16"/>
      <c r="AT146" s="13"/>
      <c r="BE146" t="s">
        <v>752</v>
      </c>
    </row>
    <row r="147" spans="1:57">
      <c r="A147" s="13"/>
      <c r="C147" s="14"/>
      <c r="D147" s="15"/>
      <c r="E147" s="13"/>
      <c r="F147" s="13"/>
      <c r="G147" s="13"/>
      <c r="H147" s="13"/>
      <c r="J147" s="13"/>
      <c r="K147" s="16"/>
      <c r="L147" s="17"/>
      <c r="M147" s="13"/>
      <c r="N147" s="15"/>
      <c r="O147" s="13"/>
      <c r="P147" t="s">
        <v>753</v>
      </c>
      <c r="Q147" s="13"/>
      <c r="R147" s="13"/>
      <c r="S147" s="13"/>
      <c r="T147" s="13"/>
      <c r="U147" s="13"/>
      <c r="W147" s="13"/>
      <c r="X147" s="13"/>
      <c r="Y147" s="13"/>
      <c r="Z147" s="13"/>
      <c r="AA147" s="17"/>
      <c r="AB147" s="16"/>
      <c r="AC147" s="17"/>
      <c r="AD147" s="13"/>
      <c r="AE147" s="13"/>
      <c r="AF147" s="16"/>
      <c r="AG147" s="135" t="s">
        <v>2023</v>
      </c>
      <c r="AH147" s="16"/>
      <c r="AI147" s="16" t="s">
        <v>977</v>
      </c>
      <c r="AJ147" t="s">
        <v>286</v>
      </c>
      <c r="AK147" s="56" t="s">
        <v>325</v>
      </c>
      <c r="AL147" s="16"/>
      <c r="AT147" s="13"/>
      <c r="BE147" t="s">
        <v>753</v>
      </c>
    </row>
    <row r="148" spans="1:57">
      <c r="A148" s="13"/>
      <c r="C148" s="14"/>
      <c r="D148" s="15"/>
      <c r="E148" s="13"/>
      <c r="F148" s="13"/>
      <c r="G148" s="13"/>
      <c r="H148" s="13"/>
      <c r="J148" s="13"/>
      <c r="K148" s="16"/>
      <c r="L148" s="17"/>
      <c r="M148" s="13"/>
      <c r="N148" s="15"/>
      <c r="O148" s="13"/>
      <c r="P148" t="s">
        <v>743</v>
      </c>
      <c r="Q148" s="13"/>
      <c r="R148" s="13"/>
      <c r="S148" s="13"/>
      <c r="T148" s="13"/>
      <c r="U148" s="13"/>
      <c r="W148" s="13"/>
      <c r="X148" s="13"/>
      <c r="Y148" s="13"/>
      <c r="Z148" s="13"/>
      <c r="AA148" s="17"/>
      <c r="AB148" s="16"/>
      <c r="AC148" s="17"/>
      <c r="AD148" s="13"/>
      <c r="AE148" s="13"/>
      <c r="AF148" s="16"/>
      <c r="AG148" s="135" t="s">
        <v>2024</v>
      </c>
      <c r="AH148" s="16"/>
      <c r="AI148" s="16" t="s">
        <v>978</v>
      </c>
      <c r="AJ148" t="s">
        <v>286</v>
      </c>
      <c r="AK148" s="56" t="s">
        <v>325</v>
      </c>
      <c r="AL148" s="16"/>
      <c r="AT148" s="13"/>
      <c r="BE148" t="s">
        <v>743</v>
      </c>
    </row>
    <row r="149" spans="1:57">
      <c r="A149" s="13"/>
      <c r="C149" s="14"/>
      <c r="D149" s="15"/>
      <c r="E149" s="13"/>
      <c r="F149" s="13"/>
      <c r="G149" s="13"/>
      <c r="H149" s="13"/>
      <c r="J149" s="13"/>
      <c r="K149" s="16"/>
      <c r="L149" s="17"/>
      <c r="M149" s="13"/>
      <c r="N149" s="15"/>
      <c r="O149" s="13"/>
      <c r="P149" t="s">
        <v>751</v>
      </c>
      <c r="Q149" s="13"/>
      <c r="R149" s="13"/>
      <c r="S149" s="13"/>
      <c r="T149" s="13"/>
      <c r="U149" s="13"/>
      <c r="W149" s="13"/>
      <c r="X149" s="13"/>
      <c r="Y149" s="13"/>
      <c r="Z149" s="13"/>
      <c r="AA149" s="17"/>
      <c r="AB149" s="16"/>
      <c r="AC149" s="17"/>
      <c r="AD149" s="13"/>
      <c r="AE149" s="13"/>
      <c r="AF149" s="16"/>
      <c r="AG149" s="135" t="s">
        <v>2025</v>
      </c>
      <c r="AH149" s="16"/>
      <c r="AI149" s="16" t="s">
        <v>979</v>
      </c>
      <c r="AJ149" t="s">
        <v>286</v>
      </c>
      <c r="AK149" s="56" t="s">
        <v>325</v>
      </c>
      <c r="AL149" s="16"/>
      <c r="AT149" s="13"/>
      <c r="BE149" t="s">
        <v>751</v>
      </c>
    </row>
    <row r="150" spans="1:57">
      <c r="A150" s="13"/>
      <c r="C150" s="14"/>
      <c r="D150" s="15"/>
      <c r="E150" s="13"/>
      <c r="F150" s="13"/>
      <c r="G150" s="13"/>
      <c r="H150" s="13"/>
      <c r="J150" s="13"/>
      <c r="K150" s="16"/>
      <c r="L150" s="17"/>
      <c r="M150" s="13"/>
      <c r="N150" s="15"/>
      <c r="O150" s="13"/>
      <c r="P150" t="s">
        <v>754</v>
      </c>
      <c r="Q150" s="13"/>
      <c r="R150" s="13"/>
      <c r="S150" s="13"/>
      <c r="T150" s="13"/>
      <c r="U150" s="13"/>
      <c r="W150" s="13"/>
      <c r="X150" s="13"/>
      <c r="Y150" s="13"/>
      <c r="Z150" s="13"/>
      <c r="AA150" s="17"/>
      <c r="AB150" s="16"/>
      <c r="AC150" s="17"/>
      <c r="AD150" s="13"/>
      <c r="AE150" s="13"/>
      <c r="AF150" s="16"/>
      <c r="AG150" s="135" t="s">
        <v>2026</v>
      </c>
      <c r="AH150" s="16"/>
      <c r="AI150" s="16" t="s">
        <v>980</v>
      </c>
      <c r="AJ150" t="s">
        <v>286</v>
      </c>
      <c r="AK150" s="56" t="s">
        <v>325</v>
      </c>
      <c r="AL150" s="16"/>
      <c r="AT150" s="13"/>
      <c r="BE150" t="s">
        <v>754</v>
      </c>
    </row>
    <row r="151" spans="1:57">
      <c r="A151" s="13"/>
      <c r="C151" s="14"/>
      <c r="D151" s="15"/>
      <c r="E151" s="13"/>
      <c r="F151" s="13"/>
      <c r="G151" s="13"/>
      <c r="H151" s="13"/>
      <c r="J151" s="13"/>
      <c r="K151" s="16"/>
      <c r="L151" s="17"/>
      <c r="M151" s="13"/>
      <c r="N151" s="15"/>
      <c r="O151" s="13"/>
      <c r="P151" t="s">
        <v>750</v>
      </c>
      <c r="Q151" s="13"/>
      <c r="R151" s="13"/>
      <c r="S151" s="13"/>
      <c r="T151" s="13"/>
      <c r="U151" s="13"/>
      <c r="W151" s="13"/>
      <c r="X151" s="13"/>
      <c r="Y151" s="13"/>
      <c r="Z151" s="13"/>
      <c r="AA151" s="17"/>
      <c r="AB151" s="16"/>
      <c r="AC151" s="17"/>
      <c r="AD151" s="13"/>
      <c r="AE151" s="13"/>
      <c r="AF151" s="16"/>
      <c r="AG151" s="135" t="s">
        <v>2027</v>
      </c>
      <c r="AH151" s="16"/>
      <c r="AI151" s="16" t="s">
        <v>981</v>
      </c>
      <c r="AJ151" t="s">
        <v>286</v>
      </c>
      <c r="AK151" s="56" t="s">
        <v>325</v>
      </c>
      <c r="AL151" s="16"/>
      <c r="AT151" s="13"/>
      <c r="BE151" t="s">
        <v>750</v>
      </c>
    </row>
    <row r="152" spans="1:57">
      <c r="A152" s="13"/>
      <c r="C152" s="14"/>
      <c r="D152" s="15"/>
      <c r="E152" s="13"/>
      <c r="F152" s="13"/>
      <c r="G152" s="13"/>
      <c r="H152" s="13"/>
      <c r="J152" s="13"/>
      <c r="K152" s="16"/>
      <c r="L152" s="17"/>
      <c r="M152" s="13"/>
      <c r="N152" s="15"/>
      <c r="O152" s="13"/>
      <c r="P152" t="s">
        <v>748</v>
      </c>
      <c r="Q152" s="13"/>
      <c r="R152" s="13"/>
      <c r="S152" s="13"/>
      <c r="T152" s="13"/>
      <c r="U152" s="13"/>
      <c r="W152" s="13"/>
      <c r="X152" s="13"/>
      <c r="Y152" s="13"/>
      <c r="Z152" s="13"/>
      <c r="AA152" s="17"/>
      <c r="AB152" s="16"/>
      <c r="AC152" s="17"/>
      <c r="AD152" s="13"/>
      <c r="AE152" s="13"/>
      <c r="AF152" s="16"/>
      <c r="AG152" s="135" t="s">
        <v>2028</v>
      </c>
      <c r="AH152" s="16"/>
      <c r="AI152" s="16" t="s">
        <v>982</v>
      </c>
      <c r="AJ152" t="s">
        <v>286</v>
      </c>
      <c r="AK152" s="56" t="s">
        <v>325</v>
      </c>
      <c r="AL152" s="16"/>
      <c r="AT152" s="13"/>
      <c r="BE152" t="s">
        <v>748</v>
      </c>
    </row>
    <row r="153" spans="1:57">
      <c r="A153" s="13"/>
      <c r="C153" s="14"/>
      <c r="D153" s="15"/>
      <c r="E153" s="13"/>
      <c r="F153" s="13"/>
      <c r="G153" s="13"/>
      <c r="H153" s="13"/>
      <c r="J153" s="13"/>
      <c r="K153" s="16"/>
      <c r="L153" s="17"/>
      <c r="M153" s="13"/>
      <c r="N153" s="15"/>
      <c r="O153" s="13"/>
      <c r="P153" t="s">
        <v>756</v>
      </c>
      <c r="Q153" s="13"/>
      <c r="R153" s="13"/>
      <c r="S153" s="13"/>
      <c r="T153" s="13"/>
      <c r="U153" s="13"/>
      <c r="W153" s="13"/>
      <c r="X153" s="13"/>
      <c r="Y153" s="13"/>
      <c r="Z153" s="13"/>
      <c r="AA153" s="17"/>
      <c r="AB153" s="16"/>
      <c r="AC153" s="17"/>
      <c r="AD153" s="13"/>
      <c r="AE153" s="13"/>
      <c r="AF153" s="16"/>
      <c r="AG153" s="135" t="s">
        <v>2029</v>
      </c>
      <c r="AH153" s="16"/>
      <c r="AI153" s="16" t="s">
        <v>983</v>
      </c>
      <c r="AJ153" t="s">
        <v>286</v>
      </c>
      <c r="AK153" s="56" t="s">
        <v>325</v>
      </c>
      <c r="AL153" s="16"/>
      <c r="AT153" s="13"/>
      <c r="BE153" t="s">
        <v>756</v>
      </c>
    </row>
    <row r="154" spans="1:57">
      <c r="A154" s="13"/>
      <c r="C154" s="14"/>
      <c r="D154" s="15"/>
      <c r="E154" s="13"/>
      <c r="F154" s="13"/>
      <c r="G154" s="13"/>
      <c r="H154" s="13"/>
      <c r="J154" s="13"/>
      <c r="K154" s="16"/>
      <c r="L154" s="17"/>
      <c r="M154" s="13"/>
      <c r="N154" s="15"/>
      <c r="O154" s="13"/>
      <c r="P154" t="s">
        <v>815</v>
      </c>
      <c r="Q154" s="13"/>
      <c r="R154" s="13"/>
      <c r="S154" s="13"/>
      <c r="T154" s="13"/>
      <c r="U154" s="13"/>
      <c r="W154" s="13"/>
      <c r="X154" s="13"/>
      <c r="Y154" s="13"/>
      <c r="Z154" s="13"/>
      <c r="AA154" s="17"/>
      <c r="AB154" s="16"/>
      <c r="AC154" s="17"/>
      <c r="AD154" s="13"/>
      <c r="AE154" s="13"/>
      <c r="AF154" s="16"/>
      <c r="AG154" s="135" t="s">
        <v>2030</v>
      </c>
      <c r="AH154" s="16"/>
      <c r="AI154" s="16" t="s">
        <v>984</v>
      </c>
      <c r="AJ154" t="s">
        <v>286</v>
      </c>
      <c r="AK154" s="56" t="s">
        <v>325</v>
      </c>
      <c r="AL154" s="16"/>
      <c r="AT154" s="13"/>
      <c r="BE154" t="s">
        <v>815</v>
      </c>
    </row>
    <row r="155" spans="1:57">
      <c r="A155" s="13"/>
      <c r="C155" s="14"/>
      <c r="D155" s="15"/>
      <c r="E155" s="13"/>
      <c r="F155" s="13"/>
      <c r="G155" s="13"/>
      <c r="H155" s="13"/>
      <c r="J155" s="13"/>
      <c r="K155" s="16"/>
      <c r="L155" s="17"/>
      <c r="M155" s="13"/>
      <c r="N155" s="15"/>
      <c r="O155" s="13"/>
      <c r="P155" t="s">
        <v>739</v>
      </c>
      <c r="Q155" s="13"/>
      <c r="R155" s="13"/>
      <c r="S155" s="13"/>
      <c r="T155" s="13"/>
      <c r="U155" s="13"/>
      <c r="W155" s="13"/>
      <c r="X155" s="13"/>
      <c r="Y155" s="13"/>
      <c r="Z155" s="13"/>
      <c r="AA155" s="17"/>
      <c r="AB155" s="16"/>
      <c r="AC155" s="17"/>
      <c r="AD155" s="13"/>
      <c r="AE155" s="13"/>
      <c r="AF155" s="16"/>
      <c r="AG155" s="135" t="s">
        <v>2031</v>
      </c>
      <c r="AH155" s="16"/>
      <c r="AI155" s="16" t="s">
        <v>985</v>
      </c>
      <c r="AJ155" t="s">
        <v>286</v>
      </c>
      <c r="AK155" s="56" t="s">
        <v>325</v>
      </c>
      <c r="AL155" s="16"/>
      <c r="AT155" s="13"/>
      <c r="BE155" t="s">
        <v>739</v>
      </c>
    </row>
    <row r="156" spans="1:57">
      <c r="A156" s="13"/>
      <c r="C156" s="14"/>
      <c r="D156" s="15"/>
      <c r="E156" s="13"/>
      <c r="F156" s="13"/>
      <c r="G156" s="13"/>
      <c r="H156" s="13"/>
      <c r="J156" s="13"/>
      <c r="K156" s="16"/>
      <c r="L156" s="17"/>
      <c r="M156" s="13"/>
      <c r="N156" s="15"/>
      <c r="O156" s="13"/>
      <c r="P156" t="s">
        <v>616</v>
      </c>
      <c r="Q156" s="13"/>
      <c r="R156" s="13"/>
      <c r="S156" s="13"/>
      <c r="T156" s="13"/>
      <c r="U156" s="13"/>
      <c r="W156" s="13"/>
      <c r="X156" s="13"/>
      <c r="Y156" s="13"/>
      <c r="Z156" s="13"/>
      <c r="AA156" s="17"/>
      <c r="AB156" s="16"/>
      <c r="AC156" s="17"/>
      <c r="AD156" s="13"/>
      <c r="AE156" s="13"/>
      <c r="AF156" s="16"/>
      <c r="AG156" s="135" t="s">
        <v>2032</v>
      </c>
      <c r="AH156" s="16"/>
      <c r="AI156" s="16" t="s">
        <v>986</v>
      </c>
      <c r="AJ156" t="s">
        <v>286</v>
      </c>
      <c r="AK156" s="56" t="s">
        <v>325</v>
      </c>
      <c r="AL156" s="16"/>
      <c r="AT156" s="13"/>
      <c r="BE156" t="s">
        <v>616</v>
      </c>
    </row>
    <row r="157" spans="1:57">
      <c r="A157" s="13"/>
      <c r="C157" s="14"/>
      <c r="D157" s="15"/>
      <c r="E157" s="13"/>
      <c r="F157" s="13"/>
      <c r="G157" s="13"/>
      <c r="H157" s="13"/>
      <c r="J157" s="13"/>
      <c r="K157" s="16"/>
      <c r="L157" s="17"/>
      <c r="M157" s="13"/>
      <c r="N157" s="15"/>
      <c r="O157" s="13"/>
      <c r="P157" t="s">
        <v>828</v>
      </c>
      <c r="Q157" s="13"/>
      <c r="R157" s="13"/>
      <c r="S157" s="13"/>
      <c r="T157" s="13"/>
      <c r="U157" s="13"/>
      <c r="W157" s="13"/>
      <c r="X157" s="13"/>
      <c r="Y157" s="13"/>
      <c r="Z157" s="13"/>
      <c r="AA157" s="17"/>
      <c r="AB157" s="16"/>
      <c r="AC157" s="17"/>
      <c r="AD157" s="13"/>
      <c r="AE157" s="13"/>
      <c r="AF157" s="16"/>
      <c r="AG157" s="135" t="s">
        <v>2033</v>
      </c>
      <c r="AH157" s="16"/>
      <c r="AI157" s="16" t="s">
        <v>987</v>
      </c>
      <c r="AJ157" t="s">
        <v>286</v>
      </c>
      <c r="AK157" s="56" t="s">
        <v>325</v>
      </c>
      <c r="AL157" s="16"/>
      <c r="AT157" s="13"/>
      <c r="BE157" t="s">
        <v>828</v>
      </c>
    </row>
    <row r="158" spans="1:57">
      <c r="A158" s="13"/>
      <c r="C158" s="14"/>
      <c r="D158" s="15"/>
      <c r="E158" s="13"/>
      <c r="F158" s="13"/>
      <c r="G158" s="13"/>
      <c r="H158" s="13"/>
      <c r="J158" s="13"/>
      <c r="K158" s="16"/>
      <c r="L158" s="17"/>
      <c r="M158" s="13"/>
      <c r="N158" s="15"/>
      <c r="O158" s="13"/>
      <c r="P158" t="s">
        <v>755</v>
      </c>
      <c r="Q158" s="13"/>
      <c r="R158" s="13"/>
      <c r="S158" s="13"/>
      <c r="T158" s="13"/>
      <c r="U158" s="13"/>
      <c r="W158" s="13"/>
      <c r="X158" s="13"/>
      <c r="Y158" s="13"/>
      <c r="Z158" s="13"/>
      <c r="AA158" s="17"/>
      <c r="AB158" s="16"/>
      <c r="AC158" s="17"/>
      <c r="AD158" s="13"/>
      <c r="AE158" s="13"/>
      <c r="AF158" s="16"/>
      <c r="AG158" s="135" t="s">
        <v>2034</v>
      </c>
      <c r="AH158" s="16"/>
      <c r="AI158" s="16" t="s">
        <v>988</v>
      </c>
      <c r="AJ158" t="s">
        <v>286</v>
      </c>
      <c r="AK158" s="56" t="s">
        <v>325</v>
      </c>
      <c r="AL158" s="16"/>
      <c r="AT158" s="13"/>
      <c r="BE158" t="s">
        <v>755</v>
      </c>
    </row>
    <row r="159" spans="1:57">
      <c r="A159" s="13"/>
      <c r="C159" s="14"/>
      <c r="D159" s="15"/>
      <c r="E159" s="13"/>
      <c r="F159" s="13"/>
      <c r="G159" s="13"/>
      <c r="H159" s="13"/>
      <c r="J159" s="13"/>
      <c r="K159" s="16"/>
      <c r="L159" s="17"/>
      <c r="M159" s="13"/>
      <c r="N159" s="15"/>
      <c r="O159" s="13"/>
      <c r="P159" t="s">
        <v>638</v>
      </c>
      <c r="Q159" s="13"/>
      <c r="R159" s="13"/>
      <c r="S159" s="13"/>
      <c r="T159" s="13"/>
      <c r="U159" s="13"/>
      <c r="W159" s="13"/>
      <c r="X159" s="13"/>
      <c r="Y159" s="13"/>
      <c r="Z159" s="13"/>
      <c r="AA159" s="17"/>
      <c r="AB159" s="16"/>
      <c r="AC159" s="17"/>
      <c r="AD159" s="13"/>
      <c r="AE159" s="13"/>
      <c r="AF159" s="16"/>
      <c r="AG159" s="135" t="s">
        <v>2035</v>
      </c>
      <c r="AH159" s="16"/>
      <c r="AI159" s="16" t="s">
        <v>989</v>
      </c>
      <c r="AJ159" t="s">
        <v>286</v>
      </c>
      <c r="AK159" s="56" t="s">
        <v>325</v>
      </c>
      <c r="AL159" s="16"/>
      <c r="AT159" s="13"/>
      <c r="BE159" t="s">
        <v>638</v>
      </c>
    </row>
    <row r="160" spans="1:57">
      <c r="A160" s="13"/>
      <c r="C160" s="14"/>
      <c r="D160" s="15"/>
      <c r="E160" s="13"/>
      <c r="F160" s="13"/>
      <c r="G160" s="13"/>
      <c r="H160" s="13"/>
      <c r="J160" s="13"/>
      <c r="K160" s="16"/>
      <c r="L160" s="17"/>
      <c r="M160" s="13"/>
      <c r="N160" s="15"/>
      <c r="O160" s="13"/>
      <c r="P160" t="s">
        <v>689</v>
      </c>
      <c r="Q160" s="13"/>
      <c r="R160" s="13"/>
      <c r="S160" s="13"/>
      <c r="T160" s="13"/>
      <c r="U160" s="13"/>
      <c r="W160" s="13"/>
      <c r="X160" s="13"/>
      <c r="Y160" s="13"/>
      <c r="Z160" s="13"/>
      <c r="AA160" s="17"/>
      <c r="AB160" s="16"/>
      <c r="AC160" s="17"/>
      <c r="AD160" s="13"/>
      <c r="AE160" s="13"/>
      <c r="AF160" s="16"/>
      <c r="AG160" s="135" t="s">
        <v>2036</v>
      </c>
      <c r="AH160" s="16"/>
      <c r="AI160" s="16" t="s">
        <v>990</v>
      </c>
      <c r="AJ160" t="s">
        <v>286</v>
      </c>
      <c r="AK160" s="56" t="s">
        <v>325</v>
      </c>
      <c r="AL160" s="16"/>
      <c r="AT160" s="13"/>
      <c r="BE160" t="s">
        <v>689</v>
      </c>
    </row>
    <row r="161" spans="1:57">
      <c r="A161" s="13"/>
      <c r="C161" s="14"/>
      <c r="D161" s="15"/>
      <c r="E161" s="13"/>
      <c r="F161" s="13"/>
      <c r="G161" s="13"/>
      <c r="H161" s="13"/>
      <c r="J161" s="13"/>
      <c r="K161" s="16"/>
      <c r="L161" s="17"/>
      <c r="M161" s="13"/>
      <c r="N161" s="15"/>
      <c r="O161" s="13"/>
      <c r="P161" t="s">
        <v>631</v>
      </c>
      <c r="Q161" s="13"/>
      <c r="R161" s="13"/>
      <c r="S161" s="13"/>
      <c r="T161" s="13"/>
      <c r="U161" s="13"/>
      <c r="W161" s="13"/>
      <c r="X161" s="13"/>
      <c r="Y161" s="13"/>
      <c r="Z161" s="13"/>
      <c r="AA161" s="17"/>
      <c r="AB161" s="16"/>
      <c r="AC161" s="17"/>
      <c r="AD161" s="13"/>
      <c r="AE161" s="13"/>
      <c r="AF161" s="16"/>
      <c r="AG161" s="135" t="s">
        <v>2037</v>
      </c>
      <c r="AH161" s="16"/>
      <c r="AI161" s="16" t="s">
        <v>991</v>
      </c>
      <c r="AJ161" t="s">
        <v>286</v>
      </c>
      <c r="AK161" s="56" t="s">
        <v>325</v>
      </c>
      <c r="AL161" s="16"/>
      <c r="AT161" s="13"/>
      <c r="BE161" t="s">
        <v>631</v>
      </c>
    </row>
    <row r="162" spans="1:57">
      <c r="A162" s="13"/>
      <c r="C162" s="14"/>
      <c r="D162" s="15"/>
      <c r="E162" s="13"/>
      <c r="F162" s="13"/>
      <c r="G162" s="13"/>
      <c r="H162" s="13"/>
      <c r="J162" s="13"/>
      <c r="K162" s="16"/>
      <c r="L162" s="17"/>
      <c r="M162" s="13"/>
      <c r="N162" s="15"/>
      <c r="O162" s="13"/>
      <c r="P162" t="s">
        <v>645</v>
      </c>
      <c r="Q162" s="13"/>
      <c r="R162" s="13"/>
      <c r="S162" s="13"/>
      <c r="T162" s="13"/>
      <c r="U162" s="13"/>
      <c r="W162" s="13"/>
      <c r="X162" s="13"/>
      <c r="Y162" s="13"/>
      <c r="Z162" s="13"/>
      <c r="AA162" s="17"/>
      <c r="AB162" s="16"/>
      <c r="AC162" s="17"/>
      <c r="AD162" s="13"/>
      <c r="AE162" s="13"/>
      <c r="AF162" s="16"/>
      <c r="AG162" s="135" t="s">
        <v>2038</v>
      </c>
      <c r="AH162" s="16"/>
      <c r="AI162" s="16" t="s">
        <v>992</v>
      </c>
      <c r="AJ162" t="s">
        <v>286</v>
      </c>
      <c r="AK162" s="56" t="s">
        <v>325</v>
      </c>
      <c r="AL162" s="16"/>
      <c r="AT162" s="13"/>
      <c r="BE162" t="s">
        <v>645</v>
      </c>
    </row>
    <row r="163" spans="1:57">
      <c r="A163" s="13"/>
      <c r="C163" s="14"/>
      <c r="D163" s="15"/>
      <c r="E163" s="13"/>
      <c r="F163" s="13"/>
      <c r="G163" s="13"/>
      <c r="H163" s="13"/>
      <c r="J163" s="13"/>
      <c r="K163" s="16"/>
      <c r="L163" s="17"/>
      <c r="M163" s="13"/>
      <c r="N163" s="15"/>
      <c r="O163" s="13"/>
      <c r="P163" t="s">
        <v>819</v>
      </c>
      <c r="Q163" s="13"/>
      <c r="R163" s="13"/>
      <c r="S163" s="13"/>
      <c r="T163" s="13"/>
      <c r="U163" s="13"/>
      <c r="W163" s="13"/>
      <c r="X163" s="13"/>
      <c r="Y163" s="13"/>
      <c r="Z163" s="13"/>
      <c r="AA163" s="17"/>
      <c r="AB163" s="16"/>
      <c r="AC163" s="17"/>
      <c r="AD163" s="13"/>
      <c r="AE163" s="13"/>
      <c r="AF163" s="16"/>
      <c r="AG163" s="135" t="s">
        <v>2039</v>
      </c>
      <c r="AH163" s="16"/>
      <c r="AI163" s="16" t="s">
        <v>993</v>
      </c>
      <c r="AJ163" t="s">
        <v>286</v>
      </c>
      <c r="AK163" s="56" t="s">
        <v>325</v>
      </c>
      <c r="AL163" s="16"/>
      <c r="AT163" s="13"/>
      <c r="BE163" t="s">
        <v>819</v>
      </c>
    </row>
    <row r="164" spans="1:57">
      <c r="A164" s="13"/>
      <c r="C164" s="14"/>
      <c r="D164" s="15"/>
      <c r="E164" s="13"/>
      <c r="F164" s="13"/>
      <c r="G164" s="13"/>
      <c r="H164" s="13"/>
      <c r="J164" s="13"/>
      <c r="K164" s="16"/>
      <c r="L164" s="17"/>
      <c r="M164" s="13"/>
      <c r="N164" s="15"/>
      <c r="O164" s="13"/>
      <c r="P164" t="s">
        <v>762</v>
      </c>
      <c r="Q164" s="13"/>
      <c r="R164" s="13"/>
      <c r="S164" s="13"/>
      <c r="T164" s="13"/>
      <c r="U164" s="13"/>
      <c r="W164" s="13"/>
      <c r="X164" s="13"/>
      <c r="Y164" s="13"/>
      <c r="Z164" s="13"/>
      <c r="AA164" s="17"/>
      <c r="AB164" s="16"/>
      <c r="AC164" s="17"/>
      <c r="AD164" s="13"/>
      <c r="AE164" s="13"/>
      <c r="AF164" s="16"/>
      <c r="AG164" s="135" t="s">
        <v>2040</v>
      </c>
      <c r="AH164" s="16"/>
      <c r="AI164" s="16" t="s">
        <v>994</v>
      </c>
      <c r="AJ164" t="s">
        <v>286</v>
      </c>
      <c r="AK164" s="56" t="s">
        <v>325</v>
      </c>
      <c r="AL164" s="16"/>
      <c r="AT164" s="13"/>
      <c r="BE164" t="s">
        <v>762</v>
      </c>
    </row>
    <row r="165" spans="1:57">
      <c r="A165" s="13"/>
      <c r="C165" s="14"/>
      <c r="D165" s="15"/>
      <c r="E165" s="13"/>
      <c r="F165" s="13"/>
      <c r="G165" s="13"/>
      <c r="H165" s="13"/>
      <c r="J165" s="13"/>
      <c r="K165" s="16"/>
      <c r="L165" s="17"/>
      <c r="M165" s="13"/>
      <c r="N165" s="15"/>
      <c r="O165" s="13"/>
      <c r="P165" t="s">
        <v>761</v>
      </c>
      <c r="Q165" s="13"/>
      <c r="R165" s="13"/>
      <c r="S165" s="13"/>
      <c r="T165" s="13"/>
      <c r="U165" s="13"/>
      <c r="W165" s="13"/>
      <c r="X165" s="13"/>
      <c r="Y165" s="13"/>
      <c r="Z165" s="13"/>
      <c r="AA165" s="17"/>
      <c r="AB165" s="16"/>
      <c r="AC165" s="17"/>
      <c r="AD165" s="13"/>
      <c r="AE165" s="13"/>
      <c r="AF165" s="16"/>
      <c r="AG165" s="135" t="s">
        <v>2041</v>
      </c>
      <c r="AH165" s="16"/>
      <c r="AI165" s="16" t="s">
        <v>995</v>
      </c>
      <c r="AJ165" t="s">
        <v>286</v>
      </c>
      <c r="AK165" s="56" t="s">
        <v>325</v>
      </c>
      <c r="AL165" s="16"/>
      <c r="AT165" s="13"/>
      <c r="BE165" t="s">
        <v>761</v>
      </c>
    </row>
    <row r="166" spans="1:57">
      <c r="A166" s="13"/>
      <c r="C166" s="14"/>
      <c r="D166" s="15"/>
      <c r="E166" s="13"/>
      <c r="F166" s="13"/>
      <c r="G166" s="13"/>
      <c r="H166" s="13"/>
      <c r="J166" s="13"/>
      <c r="K166" s="16"/>
      <c r="L166" s="17"/>
      <c r="M166" s="13"/>
      <c r="N166" s="15"/>
      <c r="O166" s="13"/>
      <c r="P166" t="s">
        <v>675</v>
      </c>
      <c r="Q166" s="13"/>
      <c r="R166" s="13"/>
      <c r="S166" s="13"/>
      <c r="T166" s="13"/>
      <c r="U166" s="13"/>
      <c r="W166" s="13"/>
      <c r="X166" s="13"/>
      <c r="Y166" s="13"/>
      <c r="Z166" s="13"/>
      <c r="AA166" s="17"/>
      <c r="AB166" s="16"/>
      <c r="AC166" s="17"/>
      <c r="AD166" s="13"/>
      <c r="AE166" s="13"/>
      <c r="AF166" s="16"/>
      <c r="AG166" s="135" t="s">
        <v>2042</v>
      </c>
      <c r="AH166" s="16"/>
      <c r="AI166" s="16" t="s">
        <v>996</v>
      </c>
      <c r="AJ166" t="s">
        <v>286</v>
      </c>
      <c r="AK166" s="56" t="s">
        <v>325</v>
      </c>
      <c r="AL166" s="16"/>
      <c r="AT166" s="13"/>
      <c r="BE166" t="s">
        <v>675</v>
      </c>
    </row>
    <row r="167" spans="1:57">
      <c r="A167" s="13"/>
      <c r="C167" s="14"/>
      <c r="D167" s="15"/>
      <c r="E167" s="13"/>
      <c r="F167" s="13"/>
      <c r="G167" s="13"/>
      <c r="H167" s="13"/>
      <c r="J167" s="13"/>
      <c r="K167" s="16"/>
      <c r="L167" s="17"/>
      <c r="M167" s="13"/>
      <c r="N167" s="15"/>
      <c r="O167" s="13"/>
      <c r="P167" t="s">
        <v>763</v>
      </c>
      <c r="Q167" s="13"/>
      <c r="R167" s="13"/>
      <c r="S167" s="13"/>
      <c r="T167" s="13"/>
      <c r="U167" s="13"/>
      <c r="W167" s="13"/>
      <c r="X167" s="13"/>
      <c r="Y167" s="13"/>
      <c r="Z167" s="13"/>
      <c r="AA167" s="17"/>
      <c r="AB167" s="16"/>
      <c r="AC167" s="17"/>
      <c r="AD167" s="13"/>
      <c r="AE167" s="13"/>
      <c r="AF167" s="16"/>
      <c r="AG167" s="135" t="s">
        <v>2043</v>
      </c>
      <c r="AH167" s="16"/>
      <c r="AI167" s="16" t="s">
        <v>997</v>
      </c>
      <c r="AJ167" t="s">
        <v>286</v>
      </c>
      <c r="AK167" s="56" t="s">
        <v>325</v>
      </c>
      <c r="AL167" s="16"/>
      <c r="AT167" s="13"/>
      <c r="BE167" t="s">
        <v>763</v>
      </c>
    </row>
    <row r="168" spans="1:57">
      <c r="A168" s="13"/>
      <c r="C168" s="14"/>
      <c r="D168" s="15"/>
      <c r="E168" s="13"/>
      <c r="F168" s="13"/>
      <c r="G168" s="13"/>
      <c r="H168" s="13"/>
      <c r="J168" s="13"/>
      <c r="K168" s="16"/>
      <c r="L168" s="17"/>
      <c r="M168" s="13"/>
      <c r="N168" s="15"/>
      <c r="O168" s="13"/>
      <c r="P168" t="s">
        <v>690</v>
      </c>
      <c r="Q168" s="13"/>
      <c r="R168" s="13"/>
      <c r="S168" s="13"/>
      <c r="T168" s="13"/>
      <c r="U168" s="13"/>
      <c r="W168" s="13"/>
      <c r="X168" s="13"/>
      <c r="Y168" s="13"/>
      <c r="Z168" s="13"/>
      <c r="AA168" s="17"/>
      <c r="AB168" s="16"/>
      <c r="AC168" s="17"/>
      <c r="AD168" s="13"/>
      <c r="AE168" s="13"/>
      <c r="AF168" s="16"/>
      <c r="AG168" s="135" t="s">
        <v>2044</v>
      </c>
      <c r="AH168" s="16"/>
      <c r="AI168" s="16" t="s">
        <v>998</v>
      </c>
      <c r="AJ168" t="s">
        <v>286</v>
      </c>
      <c r="AK168" s="56" t="s">
        <v>325</v>
      </c>
      <c r="AL168" s="16"/>
      <c r="AT168" s="13"/>
      <c r="BE168" t="s">
        <v>690</v>
      </c>
    </row>
    <row r="169" spans="1:57">
      <c r="A169" s="13"/>
      <c r="C169" s="14"/>
      <c r="D169" s="15"/>
      <c r="E169" s="13"/>
      <c r="F169" s="13"/>
      <c r="G169" s="13"/>
      <c r="H169" s="13"/>
      <c r="J169" s="13"/>
      <c r="K169" s="16"/>
      <c r="L169" s="17"/>
      <c r="M169" s="13"/>
      <c r="N169" s="15"/>
      <c r="O169" s="13"/>
      <c r="P169" t="s">
        <v>764</v>
      </c>
      <c r="Q169" s="13"/>
      <c r="R169" s="13"/>
      <c r="S169" s="13"/>
      <c r="T169" s="13"/>
      <c r="U169" s="13"/>
      <c r="W169" s="13"/>
      <c r="X169" s="13"/>
      <c r="Y169" s="13"/>
      <c r="Z169" s="13"/>
      <c r="AA169" s="17"/>
      <c r="AB169" s="16"/>
      <c r="AC169" s="17"/>
      <c r="AD169" s="13"/>
      <c r="AE169" s="13"/>
      <c r="AF169" s="16"/>
      <c r="AG169" s="135" t="s">
        <v>2045</v>
      </c>
      <c r="AH169" s="16"/>
      <c r="AI169" s="16" t="s">
        <v>999</v>
      </c>
      <c r="AJ169" t="s">
        <v>286</v>
      </c>
      <c r="AK169" s="56" t="s">
        <v>325</v>
      </c>
      <c r="AL169" s="16"/>
      <c r="AT169" s="13"/>
      <c r="BE169" t="s">
        <v>764</v>
      </c>
    </row>
    <row r="170" spans="1:57">
      <c r="A170" s="13"/>
      <c r="C170" s="14"/>
      <c r="D170" s="15"/>
      <c r="E170" s="13"/>
      <c r="F170" s="13"/>
      <c r="G170" s="13"/>
      <c r="H170" s="13"/>
      <c r="J170" s="13"/>
      <c r="K170" s="16"/>
      <c r="L170" s="17"/>
      <c r="M170" s="13"/>
      <c r="N170" s="15"/>
      <c r="O170" s="13"/>
      <c r="P170" t="s">
        <v>765</v>
      </c>
      <c r="Q170" s="13"/>
      <c r="R170" s="13"/>
      <c r="S170" s="13"/>
      <c r="T170" s="13"/>
      <c r="U170" s="13"/>
      <c r="W170" s="13"/>
      <c r="X170" s="13"/>
      <c r="Y170" s="13"/>
      <c r="Z170" s="13"/>
      <c r="AA170" s="17"/>
      <c r="AB170" s="16"/>
      <c r="AC170" s="17"/>
      <c r="AD170" s="13"/>
      <c r="AE170" s="13"/>
      <c r="AF170" s="16"/>
      <c r="AG170" s="135" t="s">
        <v>2046</v>
      </c>
      <c r="AH170" s="16"/>
      <c r="AI170" s="16" t="s">
        <v>1000</v>
      </c>
      <c r="AJ170" t="s">
        <v>286</v>
      </c>
      <c r="AK170" s="56" t="s">
        <v>325</v>
      </c>
      <c r="AL170" s="16"/>
      <c r="AT170" s="13"/>
      <c r="BE170" t="s">
        <v>765</v>
      </c>
    </row>
    <row r="171" spans="1:57">
      <c r="A171" s="13"/>
      <c r="C171" s="14"/>
      <c r="D171" s="15"/>
      <c r="E171" s="13"/>
      <c r="F171" s="13"/>
      <c r="G171" s="13"/>
      <c r="H171" s="13"/>
      <c r="J171" s="13"/>
      <c r="K171" s="16"/>
      <c r="L171" s="17"/>
      <c r="M171" s="13"/>
      <c r="N171" s="15"/>
      <c r="O171" s="13"/>
      <c r="P171" t="s">
        <v>766</v>
      </c>
      <c r="Q171" s="13"/>
      <c r="R171" s="13"/>
      <c r="S171" s="13"/>
      <c r="T171" s="13"/>
      <c r="U171" s="13"/>
      <c r="W171" s="13"/>
      <c r="X171" s="13"/>
      <c r="Y171" s="13"/>
      <c r="Z171" s="13"/>
      <c r="AA171" s="17"/>
      <c r="AB171" s="16"/>
      <c r="AC171" s="17"/>
      <c r="AD171" s="13"/>
      <c r="AE171" s="13"/>
      <c r="AF171" s="16"/>
      <c r="AG171" s="135" t="s">
        <v>2047</v>
      </c>
      <c r="AH171" s="16"/>
      <c r="AI171" s="16" t="s">
        <v>1001</v>
      </c>
      <c r="AJ171" t="s">
        <v>286</v>
      </c>
      <c r="AK171" s="56" t="s">
        <v>325</v>
      </c>
      <c r="AL171" s="16"/>
      <c r="AT171" s="13"/>
      <c r="BE171" t="s">
        <v>766</v>
      </c>
    </row>
    <row r="172" spans="1:57">
      <c r="A172" s="13"/>
      <c r="C172" s="14"/>
      <c r="D172" s="15"/>
      <c r="E172" s="13"/>
      <c r="F172" s="13"/>
      <c r="G172" s="13"/>
      <c r="H172" s="13"/>
      <c r="J172" s="13"/>
      <c r="K172" s="16"/>
      <c r="L172" s="17"/>
      <c r="M172" s="13"/>
      <c r="N172" s="15"/>
      <c r="O172" s="13"/>
      <c r="P172" t="s">
        <v>768</v>
      </c>
      <c r="Q172" s="13"/>
      <c r="R172" s="13"/>
      <c r="S172" s="13"/>
      <c r="T172" s="13"/>
      <c r="U172" s="13"/>
      <c r="W172" s="13"/>
      <c r="X172" s="13"/>
      <c r="Y172" s="13"/>
      <c r="Z172" s="13"/>
      <c r="AA172" s="17"/>
      <c r="AB172" s="16"/>
      <c r="AC172" s="17"/>
      <c r="AD172" s="13"/>
      <c r="AE172" s="13"/>
      <c r="AF172" s="16"/>
      <c r="AG172" s="135" t="s">
        <v>2048</v>
      </c>
      <c r="AH172" s="16"/>
      <c r="AI172" s="16" t="s">
        <v>1002</v>
      </c>
      <c r="AJ172" t="s">
        <v>286</v>
      </c>
      <c r="AK172" s="56" t="s">
        <v>325</v>
      </c>
      <c r="AL172" s="16"/>
      <c r="AT172" s="13"/>
      <c r="BE172" t="s">
        <v>768</v>
      </c>
    </row>
    <row r="173" spans="1:57">
      <c r="A173" s="13"/>
      <c r="C173" s="14"/>
      <c r="D173" s="15"/>
      <c r="E173" s="13"/>
      <c r="F173" s="13"/>
      <c r="G173" s="13"/>
      <c r="H173" s="13"/>
      <c r="J173" s="13"/>
      <c r="K173" s="16"/>
      <c r="L173" s="17"/>
      <c r="M173" s="13"/>
      <c r="N173" s="15"/>
      <c r="O173" s="13"/>
      <c r="P173" t="s">
        <v>769</v>
      </c>
      <c r="Q173" s="13"/>
      <c r="R173" s="13"/>
      <c r="S173" s="13"/>
      <c r="T173" s="13"/>
      <c r="U173" s="13"/>
      <c r="W173" s="13"/>
      <c r="X173" s="13"/>
      <c r="Y173" s="13"/>
      <c r="Z173" s="13"/>
      <c r="AA173" s="17"/>
      <c r="AB173" s="16"/>
      <c r="AC173" s="17"/>
      <c r="AD173" s="13"/>
      <c r="AE173" s="13"/>
      <c r="AF173" s="16"/>
      <c r="AG173" s="135" t="s">
        <v>2049</v>
      </c>
      <c r="AH173" s="16"/>
      <c r="AI173" s="16" t="s">
        <v>1003</v>
      </c>
      <c r="AJ173" t="s">
        <v>286</v>
      </c>
      <c r="AK173" s="56" t="s">
        <v>325</v>
      </c>
      <c r="AL173" s="16"/>
      <c r="AT173" s="13"/>
      <c r="BE173" t="s">
        <v>769</v>
      </c>
    </row>
    <row r="174" spans="1:57">
      <c r="A174" s="13"/>
      <c r="C174" s="14"/>
      <c r="D174" s="15"/>
      <c r="E174" s="13"/>
      <c r="F174" s="13"/>
      <c r="G174" s="13"/>
      <c r="H174" s="13"/>
      <c r="J174" s="13"/>
      <c r="K174" s="16"/>
      <c r="L174" s="17"/>
      <c r="M174" s="13"/>
      <c r="N174" s="15"/>
      <c r="O174" s="13"/>
      <c r="P174" t="s">
        <v>770</v>
      </c>
      <c r="Q174" s="13"/>
      <c r="R174" s="13"/>
      <c r="S174" s="13"/>
      <c r="T174" s="13"/>
      <c r="U174" s="13"/>
      <c r="W174" s="13"/>
      <c r="X174" s="13"/>
      <c r="Y174" s="13"/>
      <c r="Z174" s="13"/>
      <c r="AA174" s="17"/>
      <c r="AB174" s="16"/>
      <c r="AC174" s="17"/>
      <c r="AD174" s="13"/>
      <c r="AE174" s="13"/>
      <c r="AF174" s="16"/>
      <c r="AG174" s="135" t="s">
        <v>2050</v>
      </c>
      <c r="AH174" s="16"/>
      <c r="AI174" s="16" t="s">
        <v>1004</v>
      </c>
      <c r="AJ174" t="s">
        <v>286</v>
      </c>
      <c r="AK174" s="56" t="s">
        <v>325</v>
      </c>
      <c r="AL174" s="16"/>
      <c r="AT174" s="13"/>
      <c r="BE174" t="s">
        <v>770</v>
      </c>
    </row>
    <row r="175" spans="1:57">
      <c r="A175" s="13"/>
      <c r="C175" s="14"/>
      <c r="D175" s="15"/>
      <c r="E175" s="13"/>
      <c r="F175" s="13"/>
      <c r="G175" s="13"/>
      <c r="H175" s="13"/>
      <c r="J175" s="13"/>
      <c r="K175" s="16"/>
      <c r="L175" s="17"/>
      <c r="M175" s="13"/>
      <c r="N175" s="15"/>
      <c r="O175" s="13"/>
      <c r="P175" t="s">
        <v>773</v>
      </c>
      <c r="Q175" s="13"/>
      <c r="R175" s="13"/>
      <c r="S175" s="13"/>
      <c r="T175" s="13"/>
      <c r="U175" s="13"/>
      <c r="W175" s="13"/>
      <c r="X175" s="13"/>
      <c r="Y175" s="13"/>
      <c r="Z175" s="13"/>
      <c r="AA175" s="17"/>
      <c r="AB175" s="16"/>
      <c r="AC175" s="17"/>
      <c r="AD175" s="13"/>
      <c r="AE175" s="13"/>
      <c r="AF175" s="16"/>
      <c r="AG175" s="135" t="s">
        <v>2051</v>
      </c>
      <c r="AH175" s="16"/>
      <c r="AI175" s="16" t="s">
        <v>1005</v>
      </c>
      <c r="AJ175" t="s">
        <v>286</v>
      </c>
      <c r="AK175" s="56" t="s">
        <v>325</v>
      </c>
      <c r="AL175" s="16"/>
      <c r="AT175" s="13"/>
      <c r="BE175" t="s">
        <v>773</v>
      </c>
    </row>
    <row r="176" spans="1:57">
      <c r="A176" s="13"/>
      <c r="C176" s="14"/>
      <c r="D176" s="15"/>
      <c r="E176" s="13"/>
      <c r="F176" s="13"/>
      <c r="G176" s="13"/>
      <c r="H176" s="13"/>
      <c r="J176" s="13"/>
      <c r="K176" s="16"/>
      <c r="L176" s="17"/>
      <c r="M176" s="13"/>
      <c r="N176" s="15"/>
      <c r="O176" s="13"/>
      <c r="P176" t="s">
        <v>775</v>
      </c>
      <c r="Q176" s="13"/>
      <c r="R176" s="13"/>
      <c r="S176" s="13"/>
      <c r="T176" s="13"/>
      <c r="U176" s="13"/>
      <c r="W176" s="13"/>
      <c r="X176" s="13"/>
      <c r="Y176" s="13"/>
      <c r="Z176" s="13"/>
      <c r="AA176" s="17"/>
      <c r="AB176" s="16"/>
      <c r="AC176" s="17"/>
      <c r="AD176" s="13"/>
      <c r="AE176" s="13"/>
      <c r="AF176" s="16"/>
      <c r="AG176" s="135" t="s">
        <v>2052</v>
      </c>
      <c r="AH176" s="16"/>
      <c r="AI176" s="16" t="s">
        <v>1006</v>
      </c>
      <c r="AJ176" t="s">
        <v>286</v>
      </c>
      <c r="AK176" s="56" t="s">
        <v>325</v>
      </c>
      <c r="AL176" s="16"/>
      <c r="AT176" s="13"/>
      <c r="BE176" t="s">
        <v>775</v>
      </c>
    </row>
    <row r="177" spans="1:57">
      <c r="A177" s="13"/>
      <c r="C177" s="14"/>
      <c r="D177" s="15"/>
      <c r="E177" s="13"/>
      <c r="F177" s="13"/>
      <c r="G177" s="13"/>
      <c r="H177" s="13"/>
      <c r="J177" s="13"/>
      <c r="K177" s="16"/>
      <c r="L177" s="17"/>
      <c r="M177" s="13"/>
      <c r="N177" s="15"/>
      <c r="O177" s="13"/>
      <c r="P177" t="s">
        <v>777</v>
      </c>
      <c r="Q177" s="13"/>
      <c r="R177" s="13"/>
      <c r="S177" s="13"/>
      <c r="T177" s="13"/>
      <c r="U177" s="13"/>
      <c r="W177" s="13"/>
      <c r="X177" s="13"/>
      <c r="Y177" s="13"/>
      <c r="Z177" s="13"/>
      <c r="AA177" s="17"/>
      <c r="AB177" s="16"/>
      <c r="AC177" s="17"/>
      <c r="AD177" s="13"/>
      <c r="AE177" s="13"/>
      <c r="AF177" s="16"/>
      <c r="AG177" s="135" t="s">
        <v>2053</v>
      </c>
      <c r="AH177" s="16"/>
      <c r="AI177" s="16" t="s">
        <v>1007</v>
      </c>
      <c r="AJ177" t="s">
        <v>286</v>
      </c>
      <c r="AK177" s="56" t="s">
        <v>325</v>
      </c>
      <c r="AL177" s="16"/>
      <c r="AT177" s="13"/>
      <c r="BE177" t="s">
        <v>777</v>
      </c>
    </row>
    <row r="178" spans="1:57">
      <c r="A178" s="13"/>
      <c r="C178" s="14"/>
      <c r="D178" s="15"/>
      <c r="E178" s="13"/>
      <c r="F178" s="13"/>
      <c r="G178" s="13"/>
      <c r="H178" s="13"/>
      <c r="J178" s="13"/>
      <c r="K178" s="16"/>
      <c r="L178" s="17"/>
      <c r="M178" s="13"/>
      <c r="N178" s="15"/>
      <c r="O178" s="13"/>
      <c r="P178" t="s">
        <v>776</v>
      </c>
      <c r="Q178" s="13"/>
      <c r="R178" s="13"/>
      <c r="S178" s="13"/>
      <c r="T178" s="13"/>
      <c r="U178" s="13"/>
      <c r="W178" s="13"/>
      <c r="X178" s="13"/>
      <c r="Y178" s="13"/>
      <c r="Z178" s="13"/>
      <c r="AA178" s="17"/>
      <c r="AB178" s="16"/>
      <c r="AC178" s="17"/>
      <c r="AD178" s="13"/>
      <c r="AE178" s="13"/>
      <c r="AF178" s="16"/>
      <c r="AG178" s="135" t="s">
        <v>2054</v>
      </c>
      <c r="AH178" s="16"/>
      <c r="AI178" s="16" t="s">
        <v>1008</v>
      </c>
      <c r="AJ178" t="s">
        <v>286</v>
      </c>
      <c r="AK178" s="56" t="s">
        <v>325</v>
      </c>
      <c r="AL178" s="16"/>
      <c r="AT178" s="13"/>
      <c r="BE178" t="s">
        <v>776</v>
      </c>
    </row>
    <row r="179" spans="1:57">
      <c r="A179" s="13"/>
      <c r="C179" s="14"/>
      <c r="D179" s="15"/>
      <c r="E179" s="13"/>
      <c r="F179" s="13"/>
      <c r="G179" s="13"/>
      <c r="H179" s="13"/>
      <c r="J179" s="13"/>
      <c r="K179" s="16"/>
      <c r="L179" s="17"/>
      <c r="M179" s="13"/>
      <c r="N179" s="15"/>
      <c r="O179" s="13"/>
      <c r="P179" t="s">
        <v>837</v>
      </c>
      <c r="Q179" s="13"/>
      <c r="R179" s="13"/>
      <c r="S179" s="13"/>
      <c r="T179" s="13"/>
      <c r="U179" s="13"/>
      <c r="W179" s="13"/>
      <c r="X179" s="13"/>
      <c r="Y179" s="13"/>
      <c r="Z179" s="13"/>
      <c r="AA179" s="17"/>
      <c r="AB179" s="16"/>
      <c r="AC179" s="17"/>
      <c r="AD179" s="13"/>
      <c r="AE179" s="13"/>
      <c r="AF179" s="16"/>
      <c r="AG179" s="135" t="s">
        <v>2055</v>
      </c>
      <c r="AH179" s="16"/>
      <c r="AI179" s="16" t="s">
        <v>1009</v>
      </c>
      <c r="AJ179" t="s">
        <v>286</v>
      </c>
      <c r="AK179" s="56" t="s">
        <v>325</v>
      </c>
      <c r="AL179" s="16"/>
      <c r="AT179" s="13"/>
      <c r="BE179" t="s">
        <v>837</v>
      </c>
    </row>
    <row r="180" spans="1:57">
      <c r="A180" s="13"/>
      <c r="C180" s="14"/>
      <c r="D180" s="15"/>
      <c r="E180" s="13"/>
      <c r="F180" s="13"/>
      <c r="G180" s="13"/>
      <c r="H180" s="13"/>
      <c r="J180" s="13"/>
      <c r="K180" s="16"/>
      <c r="L180" s="17"/>
      <c r="M180" s="13"/>
      <c r="N180" s="15"/>
      <c r="O180" s="13"/>
      <c r="P180" t="s">
        <v>786</v>
      </c>
      <c r="Q180" s="13"/>
      <c r="R180" s="13"/>
      <c r="S180" s="13"/>
      <c r="T180" s="13"/>
      <c r="U180" s="13"/>
      <c r="W180" s="13"/>
      <c r="X180" s="13"/>
      <c r="Y180" s="13"/>
      <c r="Z180" s="13"/>
      <c r="AA180" s="17"/>
      <c r="AB180" s="16"/>
      <c r="AC180" s="17"/>
      <c r="AD180" s="13"/>
      <c r="AE180" s="13"/>
      <c r="AF180" s="16"/>
      <c r="AG180" s="135" t="s">
        <v>2056</v>
      </c>
      <c r="AH180" s="16"/>
      <c r="AI180" s="16" t="s">
        <v>1010</v>
      </c>
      <c r="AJ180" t="s">
        <v>286</v>
      </c>
      <c r="AK180" s="56" t="s">
        <v>325</v>
      </c>
      <c r="AL180" s="16"/>
      <c r="AT180" s="13"/>
      <c r="BE180" t="s">
        <v>786</v>
      </c>
    </row>
    <row r="181" spans="1:57">
      <c r="A181" s="13"/>
      <c r="C181" s="14"/>
      <c r="D181" s="15"/>
      <c r="E181" s="13"/>
      <c r="F181" s="13"/>
      <c r="G181" s="13"/>
      <c r="H181" s="13"/>
      <c r="J181" s="13"/>
      <c r="K181" s="16"/>
      <c r="L181" s="17"/>
      <c r="M181" s="13"/>
      <c r="N181" s="15"/>
      <c r="O181" s="13"/>
      <c r="P181" t="s">
        <v>787</v>
      </c>
      <c r="Q181" s="13"/>
      <c r="R181" s="13"/>
      <c r="S181" s="13"/>
      <c r="T181" s="13"/>
      <c r="U181" s="13"/>
      <c r="W181" s="13"/>
      <c r="X181" s="13"/>
      <c r="Y181" s="13"/>
      <c r="Z181" s="13"/>
      <c r="AA181" s="17"/>
      <c r="AB181" s="16"/>
      <c r="AC181" s="17"/>
      <c r="AD181" s="13"/>
      <c r="AE181" s="13"/>
      <c r="AF181" s="16"/>
      <c r="AG181" s="135" t="s">
        <v>2057</v>
      </c>
      <c r="AH181" s="16"/>
      <c r="AI181" s="16" t="s">
        <v>1011</v>
      </c>
      <c r="AJ181" t="s">
        <v>286</v>
      </c>
      <c r="AK181" s="56" t="s">
        <v>325</v>
      </c>
      <c r="AL181" s="16"/>
      <c r="AT181" s="13"/>
      <c r="BE181" t="s">
        <v>787</v>
      </c>
    </row>
    <row r="182" spans="1:57">
      <c r="A182" s="13"/>
      <c r="C182" s="14"/>
      <c r="D182" s="15"/>
      <c r="E182" s="13"/>
      <c r="F182" s="13"/>
      <c r="G182" s="13"/>
      <c r="H182" s="13"/>
      <c r="J182" s="13"/>
      <c r="K182" s="16"/>
      <c r="L182" s="17"/>
      <c r="M182" s="13"/>
      <c r="N182" s="15"/>
      <c r="O182" s="13"/>
      <c r="P182" t="s">
        <v>788</v>
      </c>
      <c r="Q182" s="13"/>
      <c r="R182" s="13"/>
      <c r="S182" s="13"/>
      <c r="T182" s="13"/>
      <c r="U182" s="13"/>
      <c r="W182" s="13"/>
      <c r="X182" s="13"/>
      <c r="Y182" s="13"/>
      <c r="Z182" s="13"/>
      <c r="AA182" s="17"/>
      <c r="AB182" s="16"/>
      <c r="AC182" s="17"/>
      <c r="AD182" s="13"/>
      <c r="AE182" s="13"/>
      <c r="AF182" s="16"/>
      <c r="AG182" s="135" t="s">
        <v>2058</v>
      </c>
      <c r="AH182" s="16"/>
      <c r="AI182" s="16" t="s">
        <v>1012</v>
      </c>
      <c r="AJ182" t="s">
        <v>286</v>
      </c>
      <c r="AK182" s="56" t="s">
        <v>325</v>
      </c>
      <c r="AL182" s="16"/>
      <c r="AT182" s="13"/>
      <c r="BE182" t="s">
        <v>788</v>
      </c>
    </row>
    <row r="183" spans="1:57">
      <c r="A183" s="13"/>
      <c r="C183" s="14"/>
      <c r="D183" s="15"/>
      <c r="E183" s="13"/>
      <c r="F183" s="13"/>
      <c r="G183" s="13"/>
      <c r="H183" s="13"/>
      <c r="J183" s="13"/>
      <c r="K183" s="16"/>
      <c r="L183" s="17"/>
      <c r="M183" s="13"/>
      <c r="N183" s="15"/>
      <c r="O183" s="13"/>
      <c r="P183" t="s">
        <v>779</v>
      </c>
      <c r="Q183" s="13"/>
      <c r="R183" s="13"/>
      <c r="S183" s="13"/>
      <c r="T183" s="13"/>
      <c r="U183" s="13"/>
      <c r="W183" s="13"/>
      <c r="X183" s="13"/>
      <c r="Y183" s="13"/>
      <c r="Z183" s="13"/>
      <c r="AA183" s="17"/>
      <c r="AB183" s="16"/>
      <c r="AC183" s="17"/>
      <c r="AD183" s="13"/>
      <c r="AE183" s="13"/>
      <c r="AF183" s="16"/>
      <c r="AG183" s="135" t="s">
        <v>2059</v>
      </c>
      <c r="AH183" s="16"/>
      <c r="AI183" s="16" t="s">
        <v>1013</v>
      </c>
      <c r="AJ183" t="s">
        <v>286</v>
      </c>
      <c r="AK183" s="56" t="s">
        <v>325</v>
      </c>
      <c r="AL183" s="16"/>
      <c r="AT183" s="13"/>
      <c r="BE183" t="s">
        <v>779</v>
      </c>
    </row>
    <row r="184" spans="1:57">
      <c r="A184" s="13"/>
      <c r="C184" s="14"/>
      <c r="D184" s="15"/>
      <c r="E184" s="13"/>
      <c r="F184" s="13"/>
      <c r="G184" s="13"/>
      <c r="H184" s="13"/>
      <c r="J184" s="13"/>
      <c r="K184" s="16"/>
      <c r="L184" s="17"/>
      <c r="M184" s="13"/>
      <c r="N184" s="15"/>
      <c r="O184" s="13"/>
      <c r="P184" t="s">
        <v>823</v>
      </c>
      <c r="Q184" s="13"/>
      <c r="R184" s="13"/>
      <c r="S184" s="13"/>
      <c r="T184" s="13"/>
      <c r="U184" s="13"/>
      <c r="W184" s="13"/>
      <c r="X184" s="13"/>
      <c r="Y184" s="13"/>
      <c r="Z184" s="13"/>
      <c r="AA184" s="17"/>
      <c r="AB184" s="16"/>
      <c r="AC184" s="17"/>
      <c r="AD184" s="13"/>
      <c r="AE184" s="13"/>
      <c r="AF184" s="16"/>
      <c r="AG184" s="135" t="s">
        <v>2060</v>
      </c>
      <c r="AH184" s="16"/>
      <c r="AI184" s="16" t="s">
        <v>1014</v>
      </c>
      <c r="AJ184" t="s">
        <v>286</v>
      </c>
      <c r="AK184" s="56" t="s">
        <v>325</v>
      </c>
      <c r="AL184" s="16"/>
      <c r="AT184" s="13"/>
      <c r="BE184" t="s">
        <v>823</v>
      </c>
    </row>
    <row r="185" spans="1:57">
      <c r="A185" s="13"/>
      <c r="C185" s="14"/>
      <c r="D185" s="15"/>
      <c r="E185" s="13"/>
      <c r="F185" s="13"/>
      <c r="G185" s="13"/>
      <c r="H185" s="13"/>
      <c r="J185" s="13"/>
      <c r="K185" s="16"/>
      <c r="L185" s="17"/>
      <c r="M185" s="13"/>
      <c r="N185" s="15"/>
      <c r="O185" s="13"/>
      <c r="P185" t="s">
        <v>757</v>
      </c>
      <c r="Q185" s="13"/>
      <c r="R185" s="13"/>
      <c r="S185" s="13"/>
      <c r="T185" s="13"/>
      <c r="U185" s="13"/>
      <c r="W185" s="13"/>
      <c r="X185" s="13"/>
      <c r="Y185" s="13"/>
      <c r="Z185" s="13"/>
      <c r="AA185" s="17"/>
      <c r="AB185" s="16"/>
      <c r="AC185" s="17"/>
      <c r="AD185" s="13"/>
      <c r="AE185" s="13"/>
      <c r="AF185" s="16"/>
      <c r="AG185" s="135" t="s">
        <v>2061</v>
      </c>
      <c r="AH185" s="16"/>
      <c r="AI185" s="16" t="s">
        <v>1015</v>
      </c>
      <c r="AJ185" t="s">
        <v>286</v>
      </c>
      <c r="AK185" s="56" t="s">
        <v>325</v>
      </c>
      <c r="AL185" s="16"/>
      <c r="AT185" s="13"/>
      <c r="BE185" t="s">
        <v>757</v>
      </c>
    </row>
    <row r="186" spans="1:57">
      <c r="A186" s="13"/>
      <c r="C186" s="14"/>
      <c r="D186" s="15"/>
      <c r="E186" s="13"/>
      <c r="F186" s="13"/>
      <c r="G186" s="13"/>
      <c r="H186" s="13"/>
      <c r="J186" s="13"/>
      <c r="K186" s="16"/>
      <c r="L186" s="17"/>
      <c r="M186" s="13"/>
      <c r="N186" s="15"/>
      <c r="O186" s="13"/>
      <c r="P186" t="s">
        <v>791</v>
      </c>
      <c r="Q186" s="13"/>
      <c r="R186" s="13"/>
      <c r="S186" s="13"/>
      <c r="T186" s="13"/>
      <c r="U186" s="13"/>
      <c r="W186" s="13"/>
      <c r="X186" s="13"/>
      <c r="Y186" s="13"/>
      <c r="Z186" s="13"/>
      <c r="AA186" s="17"/>
      <c r="AB186" s="16"/>
      <c r="AC186" s="17"/>
      <c r="AD186" s="13"/>
      <c r="AE186" s="13"/>
      <c r="AF186" s="16"/>
      <c r="AG186" s="135" t="s">
        <v>2062</v>
      </c>
      <c r="AH186" s="16"/>
      <c r="AI186" s="16" t="s">
        <v>1016</v>
      </c>
      <c r="AJ186" t="s">
        <v>286</v>
      </c>
      <c r="AK186" s="56" t="s">
        <v>325</v>
      </c>
      <c r="AL186" s="16"/>
      <c r="AT186" s="13"/>
      <c r="BE186" t="s">
        <v>791</v>
      </c>
    </row>
    <row r="187" spans="1:57">
      <c r="A187" s="13"/>
      <c r="C187" s="14"/>
      <c r="D187" s="15"/>
      <c r="E187" s="13"/>
      <c r="F187" s="13"/>
      <c r="G187" s="13"/>
      <c r="H187" s="13"/>
      <c r="J187" s="13"/>
      <c r="K187" s="16"/>
      <c r="L187" s="17"/>
      <c r="M187" s="13"/>
      <c r="N187" s="15"/>
      <c r="O187" s="13"/>
      <c r="P187" t="s">
        <v>778</v>
      </c>
      <c r="Q187" s="13"/>
      <c r="R187" s="13"/>
      <c r="S187" s="13"/>
      <c r="T187" s="13"/>
      <c r="U187" s="13"/>
      <c r="W187" s="13"/>
      <c r="X187" s="13"/>
      <c r="Y187" s="13"/>
      <c r="Z187" s="13"/>
      <c r="AA187" s="17"/>
      <c r="AB187" s="16"/>
      <c r="AC187" s="17"/>
      <c r="AD187" s="13"/>
      <c r="AE187" s="13"/>
      <c r="AF187" s="16"/>
      <c r="AG187" s="135" t="s">
        <v>2063</v>
      </c>
      <c r="AH187" s="16"/>
      <c r="AI187" s="16" t="s">
        <v>1017</v>
      </c>
      <c r="AJ187" t="s">
        <v>286</v>
      </c>
      <c r="AK187" s="56" t="s">
        <v>325</v>
      </c>
      <c r="AL187" s="16"/>
      <c r="AT187" s="13"/>
      <c r="BE187" t="s">
        <v>778</v>
      </c>
    </row>
    <row r="188" spans="1:57">
      <c r="A188" s="13"/>
      <c r="C188" s="14"/>
      <c r="D188" s="15"/>
      <c r="E188" s="13"/>
      <c r="F188" s="13"/>
      <c r="G188" s="13"/>
      <c r="H188" s="13"/>
      <c r="J188" s="13"/>
      <c r="K188" s="16"/>
      <c r="L188" s="17"/>
      <c r="M188" s="13"/>
      <c r="N188" s="15"/>
      <c r="O188" s="13"/>
      <c r="P188" t="s">
        <v>789</v>
      </c>
      <c r="Q188" s="13"/>
      <c r="R188" s="13"/>
      <c r="S188" s="13"/>
      <c r="T188" s="13"/>
      <c r="U188" s="13"/>
      <c r="W188" s="13"/>
      <c r="X188" s="13"/>
      <c r="Y188" s="13"/>
      <c r="Z188" s="13"/>
      <c r="AA188" s="17"/>
      <c r="AB188" s="16"/>
      <c r="AC188" s="17"/>
      <c r="AD188" s="13"/>
      <c r="AE188" s="13"/>
      <c r="AF188" s="16"/>
      <c r="AG188" s="135" t="s">
        <v>2064</v>
      </c>
      <c r="AH188" s="16"/>
      <c r="AI188" s="16" t="s">
        <v>1018</v>
      </c>
      <c r="AJ188" t="s">
        <v>286</v>
      </c>
      <c r="AK188" s="56" t="s">
        <v>325</v>
      </c>
      <c r="AL188" s="16"/>
      <c r="AT188" s="13"/>
      <c r="BE188" t="s">
        <v>789</v>
      </c>
    </row>
    <row r="189" spans="1:57">
      <c r="A189" s="13"/>
      <c r="C189" s="14"/>
      <c r="D189" s="15"/>
      <c r="E189" s="13"/>
      <c r="F189" s="13"/>
      <c r="G189" s="13"/>
      <c r="H189" s="13"/>
      <c r="J189" s="13"/>
      <c r="K189" s="16"/>
      <c r="L189" s="17"/>
      <c r="M189" s="13"/>
      <c r="N189" s="15"/>
      <c r="O189" s="13"/>
      <c r="P189" t="s">
        <v>746</v>
      </c>
      <c r="Q189" s="13"/>
      <c r="R189" s="13"/>
      <c r="S189" s="13"/>
      <c r="T189" s="13"/>
      <c r="U189" s="13"/>
      <c r="W189" s="13"/>
      <c r="X189" s="13"/>
      <c r="Y189" s="13"/>
      <c r="Z189" s="13"/>
      <c r="AA189" s="17"/>
      <c r="AB189" s="16"/>
      <c r="AC189" s="17"/>
      <c r="AD189" s="13"/>
      <c r="AE189" s="13"/>
      <c r="AF189" s="16"/>
      <c r="AG189" s="135" t="s">
        <v>2065</v>
      </c>
      <c r="AH189" s="16"/>
      <c r="AI189" s="16" t="s">
        <v>1019</v>
      </c>
      <c r="AJ189" t="s">
        <v>286</v>
      </c>
      <c r="AK189" s="56" t="s">
        <v>325</v>
      </c>
      <c r="AL189" s="16"/>
      <c r="AT189" s="13"/>
      <c r="BE189" t="s">
        <v>746</v>
      </c>
    </row>
    <row r="190" spans="1:57">
      <c r="A190" s="13"/>
      <c r="C190" s="14"/>
      <c r="D190" s="15"/>
      <c r="E190" s="13"/>
      <c r="F190" s="13"/>
      <c r="G190" s="13"/>
      <c r="H190" s="13"/>
      <c r="J190" s="13"/>
      <c r="K190" s="16"/>
      <c r="L190" s="17"/>
      <c r="M190" s="13"/>
      <c r="N190" s="15"/>
      <c r="O190" s="13"/>
      <c r="P190" t="s">
        <v>783</v>
      </c>
      <c r="Q190" s="13"/>
      <c r="R190" s="13"/>
      <c r="S190" s="13"/>
      <c r="T190" s="13"/>
      <c r="U190" s="13"/>
      <c r="W190" s="13"/>
      <c r="X190" s="13"/>
      <c r="Y190" s="13"/>
      <c r="Z190" s="13"/>
      <c r="AA190" s="17"/>
      <c r="AB190" s="16"/>
      <c r="AC190" s="17"/>
      <c r="AD190" s="13"/>
      <c r="AE190" s="13"/>
      <c r="AF190" s="16"/>
      <c r="AG190" s="135" t="s">
        <v>2066</v>
      </c>
      <c r="AH190" s="16"/>
      <c r="AI190" s="16" t="s">
        <v>1020</v>
      </c>
      <c r="AJ190" t="s">
        <v>286</v>
      </c>
      <c r="AK190" s="56" t="s">
        <v>325</v>
      </c>
      <c r="AL190" s="16"/>
      <c r="AT190" s="13"/>
      <c r="BE190" t="s">
        <v>783</v>
      </c>
    </row>
    <row r="191" spans="1:57">
      <c r="A191" s="13"/>
      <c r="C191" s="14"/>
      <c r="D191" s="15"/>
      <c r="E191" s="13"/>
      <c r="F191" s="13"/>
      <c r="G191" s="13"/>
      <c r="H191" s="13"/>
      <c r="J191" s="13"/>
      <c r="K191" s="16"/>
      <c r="L191" s="17"/>
      <c r="M191" s="13"/>
      <c r="N191" s="15"/>
      <c r="O191" s="13"/>
      <c r="P191" t="s">
        <v>784</v>
      </c>
      <c r="Q191" s="13"/>
      <c r="R191" s="13"/>
      <c r="S191" s="13"/>
      <c r="T191" s="13"/>
      <c r="U191" s="13"/>
      <c r="W191" s="13"/>
      <c r="X191" s="13"/>
      <c r="Y191" s="13"/>
      <c r="Z191" s="13"/>
      <c r="AA191" s="17"/>
      <c r="AB191" s="16"/>
      <c r="AC191" s="17"/>
      <c r="AD191" s="13"/>
      <c r="AE191" s="13"/>
      <c r="AF191" s="16"/>
      <c r="AG191" s="135" t="s">
        <v>2068</v>
      </c>
      <c r="AH191" s="16"/>
      <c r="AI191" s="16" t="s">
        <v>1022</v>
      </c>
      <c r="AJ191" t="s">
        <v>286</v>
      </c>
      <c r="AK191" s="56" t="s">
        <v>325</v>
      </c>
      <c r="AL191" s="16"/>
      <c r="AT191" s="13"/>
      <c r="BE191" t="s">
        <v>784</v>
      </c>
    </row>
    <row r="192" spans="1:57">
      <c r="A192" s="13"/>
      <c r="C192" s="14"/>
      <c r="D192" s="15"/>
      <c r="E192" s="13"/>
      <c r="F192" s="13"/>
      <c r="G192" s="13"/>
      <c r="H192" s="13"/>
      <c r="J192" s="13"/>
      <c r="K192" s="16"/>
      <c r="L192" s="17"/>
      <c r="M192" s="13"/>
      <c r="N192" s="15"/>
      <c r="O192" s="13"/>
      <c r="P192" t="s">
        <v>785</v>
      </c>
      <c r="Q192" s="13"/>
      <c r="R192" s="13"/>
      <c r="S192" s="13"/>
      <c r="T192" s="13"/>
      <c r="U192" s="13"/>
      <c r="W192" s="13"/>
      <c r="X192" s="13"/>
      <c r="Y192" s="13"/>
      <c r="Z192" s="13"/>
      <c r="AA192" s="17"/>
      <c r="AB192" s="16"/>
      <c r="AC192" s="17"/>
      <c r="AD192" s="13"/>
      <c r="AE192" s="13"/>
      <c r="AF192" s="16"/>
      <c r="AG192" s="135" t="s">
        <v>2069</v>
      </c>
      <c r="AH192" s="16"/>
      <c r="AI192" s="16" t="s">
        <v>1023</v>
      </c>
      <c r="AJ192" t="s">
        <v>286</v>
      </c>
      <c r="AK192" s="56" t="s">
        <v>325</v>
      </c>
      <c r="AL192" s="16"/>
      <c r="AT192" s="13"/>
      <c r="BE192" t="s">
        <v>785</v>
      </c>
    </row>
    <row r="193" spans="1:57">
      <c r="A193" s="13"/>
      <c r="C193" s="14"/>
      <c r="D193" s="15"/>
      <c r="E193" s="13"/>
      <c r="F193" s="13"/>
      <c r="G193" s="13"/>
      <c r="H193" s="13"/>
      <c r="J193" s="13"/>
      <c r="K193" s="16"/>
      <c r="L193" s="17"/>
      <c r="M193" s="13"/>
      <c r="N193" s="15"/>
      <c r="O193" s="13"/>
      <c r="P193" t="s">
        <v>780</v>
      </c>
      <c r="Q193" s="13"/>
      <c r="R193" s="13"/>
      <c r="S193" s="13"/>
      <c r="T193" s="13"/>
      <c r="U193" s="13"/>
      <c r="W193" s="13"/>
      <c r="X193" s="13"/>
      <c r="Y193" s="13"/>
      <c r="Z193" s="13"/>
      <c r="AA193" s="17"/>
      <c r="AB193" s="16"/>
      <c r="AC193" s="17"/>
      <c r="AD193" s="13"/>
      <c r="AE193" s="13"/>
      <c r="AF193" s="16"/>
      <c r="AG193" s="135" t="s">
        <v>2070</v>
      </c>
      <c r="AH193" s="16"/>
      <c r="AI193" s="16" t="s">
        <v>1024</v>
      </c>
      <c r="AJ193" t="s">
        <v>286</v>
      </c>
      <c r="AK193" s="56" t="s">
        <v>325</v>
      </c>
      <c r="AL193" s="16"/>
      <c r="AT193" s="13"/>
      <c r="BE193" t="s">
        <v>780</v>
      </c>
    </row>
    <row r="194" spans="1:57">
      <c r="A194" s="13"/>
      <c r="C194" s="14"/>
      <c r="D194" s="15"/>
      <c r="E194" s="13"/>
      <c r="F194" s="13"/>
      <c r="G194" s="13"/>
      <c r="H194" s="13"/>
      <c r="J194" s="13"/>
      <c r="K194" s="16"/>
      <c r="L194" s="17"/>
      <c r="M194" s="13"/>
      <c r="N194" s="15"/>
      <c r="O194" s="13"/>
      <c r="P194" t="s">
        <v>782</v>
      </c>
      <c r="Q194" s="13"/>
      <c r="R194" s="13"/>
      <c r="S194" s="13"/>
      <c r="T194" s="13"/>
      <c r="U194" s="13"/>
      <c r="W194" s="13"/>
      <c r="X194" s="13"/>
      <c r="Y194" s="13"/>
      <c r="Z194" s="13"/>
      <c r="AA194" s="17"/>
      <c r="AB194" s="16"/>
      <c r="AC194" s="17"/>
      <c r="AD194" s="13"/>
      <c r="AE194" s="13"/>
      <c r="AF194" s="16"/>
      <c r="AG194" s="135" t="s">
        <v>2071</v>
      </c>
      <c r="AH194" s="16"/>
      <c r="AI194" s="16" t="s">
        <v>1025</v>
      </c>
      <c r="AJ194" t="s">
        <v>286</v>
      </c>
      <c r="AK194" s="56" t="s">
        <v>325</v>
      </c>
      <c r="AL194" s="16"/>
      <c r="AT194" s="13"/>
      <c r="BE194" t="s">
        <v>782</v>
      </c>
    </row>
    <row r="195" spans="1:57">
      <c r="A195" s="13"/>
      <c r="C195" s="14"/>
      <c r="D195" s="15"/>
      <c r="E195" s="13"/>
      <c r="F195" s="13"/>
      <c r="G195" s="13"/>
      <c r="H195" s="13"/>
      <c r="J195" s="13"/>
      <c r="K195" s="16"/>
      <c r="L195" s="17"/>
      <c r="M195" s="13"/>
      <c r="N195" s="15"/>
      <c r="O195" s="13"/>
      <c r="P195" t="s">
        <v>790</v>
      </c>
      <c r="Q195" s="13"/>
      <c r="R195" s="13"/>
      <c r="S195" s="13"/>
      <c r="T195" s="13"/>
      <c r="U195" s="13"/>
      <c r="W195" s="13"/>
      <c r="X195" s="13"/>
      <c r="Y195" s="13"/>
      <c r="Z195" s="13"/>
      <c r="AA195" s="17"/>
      <c r="AB195" s="16"/>
      <c r="AC195" s="17"/>
      <c r="AD195" s="13"/>
      <c r="AE195" s="13"/>
      <c r="AF195" s="16"/>
      <c r="AG195" s="135" t="s">
        <v>2072</v>
      </c>
      <c r="AH195" s="16"/>
      <c r="AI195" s="16" t="s">
        <v>1026</v>
      </c>
      <c r="AJ195" t="s">
        <v>286</v>
      </c>
      <c r="AK195" s="56" t="s">
        <v>325</v>
      </c>
      <c r="AL195" s="16"/>
      <c r="AT195" s="13"/>
      <c r="BE195" t="s">
        <v>790</v>
      </c>
    </row>
    <row r="196" spans="1:57">
      <c r="A196" s="13"/>
      <c r="C196" s="14"/>
      <c r="D196" s="15"/>
      <c r="E196" s="13"/>
      <c r="F196" s="13"/>
      <c r="G196" s="13"/>
      <c r="H196" s="13"/>
      <c r="J196" s="13"/>
      <c r="K196" s="16"/>
      <c r="L196" s="17"/>
      <c r="M196" s="13"/>
      <c r="N196" s="15"/>
      <c r="O196" s="13"/>
      <c r="P196" t="s">
        <v>793</v>
      </c>
      <c r="Q196" s="13"/>
      <c r="R196" s="13"/>
      <c r="S196" s="13"/>
      <c r="T196" s="13"/>
      <c r="U196" s="13"/>
      <c r="W196" s="13"/>
      <c r="X196" s="13"/>
      <c r="Y196" s="13"/>
      <c r="Z196" s="13"/>
      <c r="AA196" s="17"/>
      <c r="AB196" s="16"/>
      <c r="AC196" s="17"/>
      <c r="AD196" s="13"/>
      <c r="AE196" s="13"/>
      <c r="AF196" s="16"/>
      <c r="AG196" s="135" t="s">
        <v>2073</v>
      </c>
      <c r="AH196" s="16"/>
      <c r="AI196" s="16" t="s">
        <v>1027</v>
      </c>
      <c r="AJ196" t="s">
        <v>286</v>
      </c>
      <c r="AK196" s="56" t="s">
        <v>325</v>
      </c>
      <c r="AL196" s="16"/>
      <c r="AT196" s="13"/>
      <c r="BE196" t="s">
        <v>793</v>
      </c>
    </row>
    <row r="197" spans="1:57">
      <c r="A197" s="13"/>
      <c r="C197" s="14"/>
      <c r="D197" s="15"/>
      <c r="E197" s="13"/>
      <c r="F197" s="13"/>
      <c r="G197" s="13"/>
      <c r="H197" s="13"/>
      <c r="J197" s="13"/>
      <c r="K197" s="16"/>
      <c r="L197" s="17"/>
      <c r="M197" s="13"/>
      <c r="N197" s="15"/>
      <c r="O197" s="13"/>
      <c r="P197" t="s">
        <v>808</v>
      </c>
      <c r="Q197" s="13"/>
      <c r="R197" s="13"/>
      <c r="S197" s="13"/>
      <c r="T197" s="13"/>
      <c r="U197" s="13"/>
      <c r="W197" s="13"/>
      <c r="X197" s="13"/>
      <c r="Y197" s="13"/>
      <c r="Z197" s="13"/>
      <c r="AA197" s="17"/>
      <c r="AB197" s="16"/>
      <c r="AC197" s="17"/>
      <c r="AD197" s="13"/>
      <c r="AE197" s="13"/>
      <c r="AF197" s="16"/>
      <c r="AG197" s="135" t="s">
        <v>2074</v>
      </c>
      <c r="AH197" s="16"/>
      <c r="AI197" s="16" t="s">
        <v>1028</v>
      </c>
      <c r="AJ197" t="s">
        <v>286</v>
      </c>
      <c r="AK197" s="56" t="s">
        <v>325</v>
      </c>
      <c r="AL197" s="16"/>
      <c r="AT197" s="13"/>
      <c r="BE197" t="s">
        <v>808</v>
      </c>
    </row>
    <row r="198" spans="1:57">
      <c r="A198" s="13"/>
      <c r="C198" s="14"/>
      <c r="D198" s="15"/>
      <c r="E198" s="13"/>
      <c r="F198" s="13"/>
      <c r="G198" s="13"/>
      <c r="H198" s="13"/>
      <c r="J198" s="13"/>
      <c r="K198" s="16"/>
      <c r="L198" s="17"/>
      <c r="M198" s="13"/>
      <c r="N198" s="15"/>
      <c r="O198" s="13"/>
      <c r="P198" t="s">
        <v>794</v>
      </c>
      <c r="Q198" s="13"/>
      <c r="R198" s="13"/>
      <c r="S198" s="13"/>
      <c r="T198" s="13"/>
      <c r="U198" s="13"/>
      <c r="W198" s="13"/>
      <c r="X198" s="13"/>
      <c r="Y198" s="13"/>
      <c r="Z198" s="13"/>
      <c r="AA198" s="17"/>
      <c r="AB198" s="16"/>
      <c r="AC198" s="17"/>
      <c r="AD198" s="13"/>
      <c r="AE198" s="13"/>
      <c r="AF198" s="16"/>
      <c r="AG198" s="135" t="s">
        <v>2075</v>
      </c>
      <c r="AH198" s="16"/>
      <c r="AI198" s="16" t="s">
        <v>1029</v>
      </c>
      <c r="AJ198" t="s">
        <v>286</v>
      </c>
      <c r="AK198" s="56" t="s">
        <v>325</v>
      </c>
      <c r="AL198" s="16"/>
      <c r="AT198" s="13"/>
      <c r="BE198" t="s">
        <v>794</v>
      </c>
    </row>
    <row r="199" spans="1:57">
      <c r="A199" s="13"/>
      <c r="C199" s="14"/>
      <c r="D199" s="15"/>
      <c r="E199" s="13"/>
      <c r="F199" s="13"/>
      <c r="G199" s="13"/>
      <c r="H199" s="13"/>
      <c r="J199" s="13"/>
      <c r="K199" s="16"/>
      <c r="L199" s="17"/>
      <c r="M199" s="13"/>
      <c r="N199" s="15"/>
      <c r="O199" s="13"/>
      <c r="P199" t="s">
        <v>796</v>
      </c>
      <c r="Q199" s="13"/>
      <c r="R199" s="13"/>
      <c r="S199" s="13"/>
      <c r="T199" s="13"/>
      <c r="U199" s="13"/>
      <c r="W199" s="13"/>
      <c r="X199" s="13"/>
      <c r="Y199" s="13"/>
      <c r="Z199" s="13"/>
      <c r="AA199" s="17"/>
      <c r="AB199" s="16"/>
      <c r="AC199" s="17"/>
      <c r="AD199" s="13"/>
      <c r="AE199" s="13"/>
      <c r="AF199" s="16"/>
      <c r="AG199" s="135" t="s">
        <v>2076</v>
      </c>
      <c r="AH199" s="16"/>
      <c r="AI199" s="16" t="s">
        <v>1030</v>
      </c>
      <c r="AJ199" t="s">
        <v>286</v>
      </c>
      <c r="AK199" s="56" t="s">
        <v>325</v>
      </c>
      <c r="AL199" s="16"/>
      <c r="AT199" s="13"/>
      <c r="BE199" t="s">
        <v>796</v>
      </c>
    </row>
    <row r="200" spans="1:57">
      <c r="A200" s="13"/>
      <c r="C200" s="14"/>
      <c r="D200" s="15"/>
      <c r="E200" s="13"/>
      <c r="F200" s="13"/>
      <c r="G200" s="13"/>
      <c r="H200" s="13"/>
      <c r="J200" s="13"/>
      <c r="K200" s="16"/>
      <c r="L200" s="17"/>
      <c r="M200" s="13"/>
      <c r="N200" s="15"/>
      <c r="O200" s="13"/>
      <c r="P200" t="s">
        <v>825</v>
      </c>
      <c r="Q200" s="13"/>
      <c r="R200" s="13"/>
      <c r="S200" s="13"/>
      <c r="T200" s="13"/>
      <c r="U200" s="13"/>
      <c r="W200" s="13"/>
      <c r="X200" s="13"/>
      <c r="Y200" s="13"/>
      <c r="Z200" s="13"/>
      <c r="AA200" s="17"/>
      <c r="AB200" s="16"/>
      <c r="AC200" s="17"/>
      <c r="AD200" s="13"/>
      <c r="AE200" s="13"/>
      <c r="AF200" s="16"/>
      <c r="AG200" s="135" t="s">
        <v>2077</v>
      </c>
      <c r="AH200" s="16"/>
      <c r="AI200" s="16" t="s">
        <v>1031</v>
      </c>
      <c r="AJ200" t="s">
        <v>286</v>
      </c>
      <c r="AK200" s="56" t="s">
        <v>325</v>
      </c>
      <c r="AL200" s="16"/>
      <c r="AT200" s="13"/>
      <c r="BE200" t="s">
        <v>825</v>
      </c>
    </row>
    <row r="201" spans="1:57">
      <c r="A201" s="13"/>
      <c r="C201" s="14"/>
      <c r="D201" s="15"/>
      <c r="E201" s="13"/>
      <c r="F201" s="13"/>
      <c r="G201" s="13"/>
      <c r="H201" s="13"/>
      <c r="J201" s="13"/>
      <c r="K201" s="16"/>
      <c r="L201" s="17"/>
      <c r="M201" s="13"/>
      <c r="N201" s="15"/>
      <c r="O201" s="13"/>
      <c r="P201" t="s">
        <v>830</v>
      </c>
      <c r="Q201" s="13"/>
      <c r="R201" s="13"/>
      <c r="S201" s="13"/>
      <c r="T201" s="13"/>
      <c r="U201" s="13"/>
      <c r="W201" s="13"/>
      <c r="X201" s="13"/>
      <c r="Y201" s="13"/>
      <c r="Z201" s="13"/>
      <c r="AA201" s="17"/>
      <c r="AB201" s="16"/>
      <c r="AC201" s="17"/>
      <c r="AD201" s="13"/>
      <c r="AE201" s="13"/>
      <c r="AF201" s="16"/>
      <c r="AG201" s="135" t="s">
        <v>2078</v>
      </c>
      <c r="AH201" s="16"/>
      <c r="AI201" s="16" t="s">
        <v>1032</v>
      </c>
      <c r="AJ201" t="s">
        <v>286</v>
      </c>
      <c r="AK201" s="56" t="s">
        <v>325</v>
      </c>
      <c r="AL201" s="16"/>
      <c r="AT201" s="13"/>
      <c r="BE201" t="s">
        <v>830</v>
      </c>
    </row>
    <row r="202" spans="1:57">
      <c r="A202" s="13"/>
      <c r="C202" s="14"/>
      <c r="D202" s="15"/>
      <c r="E202" s="13"/>
      <c r="F202" s="13"/>
      <c r="G202" s="13"/>
      <c r="H202" s="13"/>
      <c r="J202" s="13"/>
      <c r="K202" s="16"/>
      <c r="L202" s="17"/>
      <c r="M202" s="13"/>
      <c r="N202" s="15"/>
      <c r="O202" s="13"/>
      <c r="P202" t="s">
        <v>620</v>
      </c>
      <c r="Q202" s="13"/>
      <c r="R202" s="13"/>
      <c r="S202" s="13"/>
      <c r="T202" s="13"/>
      <c r="U202" s="13"/>
      <c r="W202" s="13"/>
      <c r="X202" s="13"/>
      <c r="Y202" s="13"/>
      <c r="Z202" s="13"/>
      <c r="AA202" s="17"/>
      <c r="AB202" s="16"/>
      <c r="AC202" s="17"/>
      <c r="AD202" s="13"/>
      <c r="AE202" s="13"/>
      <c r="AF202" s="16"/>
      <c r="AG202" s="135" t="s">
        <v>2079</v>
      </c>
      <c r="AH202" s="16"/>
      <c r="AI202" s="16" t="s">
        <v>1033</v>
      </c>
      <c r="AJ202" s="15" t="s">
        <v>219</v>
      </c>
      <c r="AK202" s="132" t="s">
        <v>220</v>
      </c>
      <c r="AL202" s="16"/>
      <c r="AT202" s="13"/>
      <c r="BE202" t="s">
        <v>620</v>
      </c>
    </row>
    <row r="203" spans="1:57">
      <c r="A203" s="13"/>
      <c r="C203" s="14"/>
      <c r="D203" s="15"/>
      <c r="E203" s="13"/>
      <c r="F203" s="13"/>
      <c r="G203" s="13"/>
      <c r="H203" s="13"/>
      <c r="J203" s="13"/>
      <c r="K203" s="16"/>
      <c r="L203" s="17"/>
      <c r="M203" s="13"/>
      <c r="N203" s="15"/>
      <c r="O203" s="13"/>
      <c r="P203" t="s">
        <v>797</v>
      </c>
      <c r="Q203" s="13"/>
      <c r="R203" s="13"/>
      <c r="S203" s="13"/>
      <c r="T203" s="13"/>
      <c r="U203" s="13"/>
      <c r="W203" s="13"/>
      <c r="X203" s="13"/>
      <c r="Y203" s="13"/>
      <c r="Z203" s="13"/>
      <c r="AA203" s="17"/>
      <c r="AB203" s="16"/>
      <c r="AC203" s="17"/>
      <c r="AD203" s="13"/>
      <c r="AE203" s="13"/>
      <c r="AF203" s="16"/>
      <c r="AG203" s="135" t="s">
        <v>2080</v>
      </c>
      <c r="AH203" s="16"/>
      <c r="AI203" s="16" t="s">
        <v>1034</v>
      </c>
      <c r="AJ203" t="s">
        <v>286</v>
      </c>
      <c r="AK203" s="56" t="s">
        <v>325</v>
      </c>
      <c r="AL203" s="16"/>
      <c r="AT203" s="13"/>
      <c r="BE203" t="s">
        <v>797</v>
      </c>
    </row>
    <row r="204" spans="1:57">
      <c r="A204" s="13"/>
      <c r="C204" s="14"/>
      <c r="D204" s="15"/>
      <c r="E204" s="13"/>
      <c r="F204" s="13"/>
      <c r="G204" s="13"/>
      <c r="H204" s="13"/>
      <c r="J204" s="13"/>
      <c r="K204" s="16"/>
      <c r="L204" s="17"/>
      <c r="M204" s="13"/>
      <c r="N204" s="15"/>
      <c r="O204" s="13"/>
      <c r="P204" t="s">
        <v>802</v>
      </c>
      <c r="Q204" s="13"/>
      <c r="R204" s="13"/>
      <c r="S204" s="13"/>
      <c r="T204" s="13"/>
      <c r="U204" s="13"/>
      <c r="W204" s="13"/>
      <c r="X204" s="13"/>
      <c r="Y204" s="13"/>
      <c r="Z204" s="13"/>
      <c r="AA204" s="17"/>
      <c r="AB204" s="16"/>
      <c r="AC204" s="17"/>
      <c r="AD204" s="13"/>
      <c r="AE204" s="13"/>
      <c r="AF204" s="16"/>
      <c r="AG204" s="135" t="s">
        <v>2081</v>
      </c>
      <c r="AH204" s="16"/>
      <c r="AI204" s="16" t="s">
        <v>1035</v>
      </c>
      <c r="AJ204" t="s">
        <v>286</v>
      </c>
      <c r="AK204" s="56" t="s">
        <v>325</v>
      </c>
      <c r="AL204" s="16"/>
      <c r="AT204" s="13"/>
      <c r="BE204" t="s">
        <v>802</v>
      </c>
    </row>
    <row r="205" spans="1:57">
      <c r="A205" s="13"/>
      <c r="C205" s="14"/>
      <c r="D205" s="15"/>
      <c r="E205" s="13"/>
      <c r="F205" s="13"/>
      <c r="G205" s="13"/>
      <c r="H205" s="13"/>
      <c r="J205" s="13"/>
      <c r="K205" s="16"/>
      <c r="L205" s="17"/>
      <c r="M205" s="13"/>
      <c r="N205" s="15"/>
      <c r="O205" s="13"/>
      <c r="P205" t="s">
        <v>803</v>
      </c>
      <c r="Q205" s="13"/>
      <c r="R205" s="13"/>
      <c r="S205" s="13"/>
      <c r="T205" s="13"/>
      <c r="U205" s="13"/>
      <c r="W205" s="13"/>
      <c r="X205" s="13"/>
      <c r="Y205" s="13"/>
      <c r="Z205" s="13"/>
      <c r="AA205" s="17"/>
      <c r="AB205" s="16"/>
      <c r="AC205" s="17"/>
      <c r="AD205" s="13"/>
      <c r="AE205" s="13"/>
      <c r="AF205" s="16"/>
      <c r="AG205" s="135" t="s">
        <v>2082</v>
      </c>
      <c r="AH205" s="16"/>
      <c r="AI205" s="16" t="s">
        <v>1036</v>
      </c>
      <c r="AJ205" t="s">
        <v>286</v>
      </c>
      <c r="AK205" s="56" t="s">
        <v>325</v>
      </c>
      <c r="AL205" s="16"/>
      <c r="AT205" s="13"/>
      <c r="BE205" t="s">
        <v>803</v>
      </c>
    </row>
    <row r="206" spans="1:57">
      <c r="A206" s="13"/>
      <c r="C206" s="14"/>
      <c r="D206" s="15"/>
      <c r="E206" s="13"/>
      <c r="F206" s="13"/>
      <c r="G206" s="13"/>
      <c r="H206" s="13"/>
      <c r="J206" s="13"/>
      <c r="K206" s="16"/>
      <c r="L206" s="17"/>
      <c r="M206" s="13"/>
      <c r="N206" s="15"/>
      <c r="O206" s="13"/>
      <c r="P206" t="s">
        <v>792</v>
      </c>
      <c r="Q206" s="13"/>
      <c r="R206" s="13"/>
      <c r="S206" s="13"/>
      <c r="T206" s="13"/>
      <c r="U206" s="13"/>
      <c r="W206" s="13"/>
      <c r="X206" s="13"/>
      <c r="Y206" s="13"/>
      <c r="Z206" s="13"/>
      <c r="AA206" s="17"/>
      <c r="AB206" s="16"/>
      <c r="AC206" s="17"/>
      <c r="AD206" s="13"/>
      <c r="AE206" s="13"/>
      <c r="AF206" s="16"/>
      <c r="AG206" s="135" t="s">
        <v>2083</v>
      </c>
      <c r="AH206" s="16"/>
      <c r="AI206" s="16" t="s">
        <v>1037</v>
      </c>
      <c r="AJ206" t="s">
        <v>286</v>
      </c>
      <c r="AK206" s="56" t="s">
        <v>325</v>
      </c>
      <c r="AL206" s="16"/>
      <c r="AT206" s="13"/>
      <c r="BE206" t="s">
        <v>792</v>
      </c>
    </row>
    <row r="207" spans="1:57">
      <c r="A207" s="13"/>
      <c r="C207" s="14"/>
      <c r="D207" s="15"/>
      <c r="E207" s="13"/>
      <c r="F207" s="13"/>
      <c r="G207" s="13"/>
      <c r="H207" s="13"/>
      <c r="J207" s="13"/>
      <c r="K207" s="16"/>
      <c r="L207" s="17"/>
      <c r="M207" s="13"/>
      <c r="N207" s="15"/>
      <c r="O207" s="13"/>
      <c r="P207" t="s">
        <v>809</v>
      </c>
      <c r="Q207" s="13"/>
      <c r="R207" s="13"/>
      <c r="S207" s="13"/>
      <c r="T207" s="13"/>
      <c r="U207" s="13"/>
      <c r="W207" s="13"/>
      <c r="X207" s="13"/>
      <c r="Y207" s="13"/>
      <c r="Z207" s="13"/>
      <c r="AA207" s="17"/>
      <c r="AB207" s="16"/>
      <c r="AC207" s="17"/>
      <c r="AD207" s="13"/>
      <c r="AE207" s="13"/>
      <c r="AF207" s="16"/>
      <c r="AG207" s="135" t="s">
        <v>2084</v>
      </c>
      <c r="AH207" s="16"/>
      <c r="AI207" s="16" t="s">
        <v>1038</v>
      </c>
      <c r="AJ207" t="s">
        <v>286</v>
      </c>
      <c r="AK207" s="56" t="s">
        <v>325</v>
      </c>
      <c r="AL207" s="16"/>
      <c r="AT207" s="13"/>
      <c r="BE207" t="s">
        <v>809</v>
      </c>
    </row>
    <row r="208" spans="1:57">
      <c r="A208" s="13"/>
      <c r="C208" s="14"/>
      <c r="D208" s="15"/>
      <c r="E208" s="13"/>
      <c r="F208" s="13"/>
      <c r="G208" s="13"/>
      <c r="H208" s="13"/>
      <c r="J208" s="13"/>
      <c r="K208" s="16"/>
      <c r="L208" s="17"/>
      <c r="M208" s="13"/>
      <c r="N208" s="15"/>
      <c r="O208" s="13"/>
      <c r="P208" t="s">
        <v>810</v>
      </c>
      <c r="Q208" s="13"/>
      <c r="R208" s="13"/>
      <c r="S208" s="13"/>
      <c r="T208" s="13"/>
      <c r="U208" s="13"/>
      <c r="W208" s="13"/>
      <c r="X208" s="13"/>
      <c r="Y208" s="13"/>
      <c r="Z208" s="13"/>
      <c r="AA208" s="17"/>
      <c r="AB208" s="16"/>
      <c r="AC208" s="17"/>
      <c r="AD208" s="13"/>
      <c r="AE208" s="13"/>
      <c r="AF208" s="16"/>
      <c r="AG208" s="135" t="s">
        <v>2085</v>
      </c>
      <c r="AH208" s="16"/>
      <c r="AI208" s="16" t="s">
        <v>1039</v>
      </c>
      <c r="AJ208" t="s">
        <v>286</v>
      </c>
      <c r="AK208" s="56" t="s">
        <v>325</v>
      </c>
      <c r="AL208" s="16"/>
      <c r="AT208" s="13"/>
      <c r="BE208" t="s">
        <v>810</v>
      </c>
    </row>
    <row r="209" spans="1:57">
      <c r="A209" s="13"/>
      <c r="C209" s="14"/>
      <c r="D209" s="15"/>
      <c r="E209" s="13"/>
      <c r="F209" s="13"/>
      <c r="G209" s="13"/>
      <c r="H209" s="13"/>
      <c r="J209" s="13"/>
      <c r="K209" s="16"/>
      <c r="L209" s="17"/>
      <c r="M209" s="13"/>
      <c r="N209" s="15"/>
      <c r="O209" s="13"/>
      <c r="P209" t="s">
        <v>637</v>
      </c>
      <c r="Q209" s="13"/>
      <c r="R209" s="13"/>
      <c r="S209" s="13"/>
      <c r="T209" s="13"/>
      <c r="U209" s="13"/>
      <c r="W209" s="13"/>
      <c r="X209" s="13"/>
      <c r="Y209" s="13"/>
      <c r="Z209" s="13"/>
      <c r="AA209" s="17"/>
      <c r="AB209" s="16"/>
      <c r="AC209" s="17"/>
      <c r="AD209" s="13"/>
      <c r="AE209" s="13"/>
      <c r="AF209" s="16"/>
      <c r="AG209" s="135" t="s">
        <v>2086</v>
      </c>
      <c r="AH209" s="16"/>
      <c r="AI209" s="16" t="s">
        <v>1040</v>
      </c>
      <c r="AJ209" t="s">
        <v>286</v>
      </c>
      <c r="AK209" s="56" t="s">
        <v>325</v>
      </c>
      <c r="AL209" s="16"/>
      <c r="AT209" s="13"/>
      <c r="BE209" t="s">
        <v>637</v>
      </c>
    </row>
    <row r="210" spans="1:57">
      <c r="A210" s="13"/>
      <c r="C210" s="14"/>
      <c r="D210" s="15"/>
      <c r="E210" s="13"/>
      <c r="F210" s="13"/>
      <c r="G210" s="13"/>
      <c r="H210" s="13"/>
      <c r="J210" s="13"/>
      <c r="K210" s="16"/>
      <c r="L210" s="17"/>
      <c r="M210" s="13"/>
      <c r="N210" s="15"/>
      <c r="O210" s="13"/>
      <c r="P210" t="s">
        <v>829</v>
      </c>
      <c r="Q210" s="13"/>
      <c r="R210" s="13"/>
      <c r="S210" s="13"/>
      <c r="T210" s="13"/>
      <c r="U210" s="13"/>
      <c r="W210" s="13"/>
      <c r="X210" s="13"/>
      <c r="Y210" s="13"/>
      <c r="Z210" s="13"/>
      <c r="AA210" s="17"/>
      <c r="AB210" s="16"/>
      <c r="AC210" s="17"/>
      <c r="AD210" s="13"/>
      <c r="AE210" s="13"/>
      <c r="AF210" s="16"/>
      <c r="AG210" s="135" t="s">
        <v>2087</v>
      </c>
      <c r="AH210" s="16"/>
      <c r="AI210" s="16" t="s">
        <v>1041</v>
      </c>
      <c r="AJ210" t="s">
        <v>258</v>
      </c>
      <c r="AK210" s="132" t="s">
        <v>259</v>
      </c>
      <c r="AL210" s="16"/>
      <c r="AT210" s="13"/>
      <c r="BE210" t="s">
        <v>829</v>
      </c>
    </row>
    <row r="211" spans="1:57">
      <c r="A211" s="13"/>
      <c r="C211" s="14"/>
      <c r="D211" s="15"/>
      <c r="E211" s="13"/>
      <c r="F211" s="13"/>
      <c r="G211" s="13"/>
      <c r="H211" s="13"/>
      <c r="J211" s="13"/>
      <c r="K211" s="16"/>
      <c r="L211" s="17"/>
      <c r="M211" s="13"/>
      <c r="N211" s="15"/>
      <c r="O211" s="13"/>
      <c r="P211" t="s">
        <v>772</v>
      </c>
      <c r="Q211" s="13"/>
      <c r="R211" s="13"/>
      <c r="S211" s="13"/>
      <c r="T211" s="13"/>
      <c r="U211" s="13"/>
      <c r="W211" s="13"/>
      <c r="X211" s="13"/>
      <c r="Y211" s="13"/>
      <c r="Z211" s="13"/>
      <c r="AA211" s="17"/>
      <c r="AB211" s="16"/>
      <c r="AC211" s="17"/>
      <c r="AD211" s="13"/>
      <c r="AE211" s="13"/>
      <c r="AF211" s="16"/>
      <c r="AG211" s="135" t="s">
        <v>2088</v>
      </c>
      <c r="AH211" s="16"/>
      <c r="AI211" s="16" t="s">
        <v>1042</v>
      </c>
      <c r="AJ211" t="s">
        <v>286</v>
      </c>
      <c r="AK211" s="56" t="s">
        <v>325</v>
      </c>
      <c r="AL211" s="16"/>
      <c r="AT211" s="13"/>
      <c r="BE211" t="s">
        <v>772</v>
      </c>
    </row>
    <row r="212" spans="1:57">
      <c r="A212" s="13"/>
      <c r="C212" s="14"/>
      <c r="D212" s="15"/>
      <c r="E212" s="13"/>
      <c r="F212" s="13"/>
      <c r="G212" s="13"/>
      <c r="H212" s="13"/>
      <c r="J212" s="13"/>
      <c r="K212" s="16"/>
      <c r="L212" s="17"/>
      <c r="M212" s="13"/>
      <c r="N212" s="15"/>
      <c r="O212" s="13"/>
      <c r="P212" t="s">
        <v>811</v>
      </c>
      <c r="Q212" s="13"/>
      <c r="R212" s="13"/>
      <c r="S212" s="13"/>
      <c r="T212" s="13"/>
      <c r="U212" s="13"/>
      <c r="W212" s="13"/>
      <c r="X212" s="13"/>
      <c r="Y212" s="13"/>
      <c r="Z212" s="13"/>
      <c r="AA212" s="17"/>
      <c r="AB212" s="16"/>
      <c r="AC212" s="17"/>
      <c r="AD212" s="13"/>
      <c r="AE212" s="13"/>
      <c r="AF212" s="16"/>
      <c r="AG212" s="135" t="s">
        <v>2089</v>
      </c>
      <c r="AH212" s="16"/>
      <c r="AI212" s="16" t="s">
        <v>1043</v>
      </c>
      <c r="AJ212" t="s">
        <v>286</v>
      </c>
      <c r="AK212" s="56" t="s">
        <v>325</v>
      </c>
      <c r="AL212" s="16"/>
      <c r="AT212" s="13"/>
      <c r="BE212" t="s">
        <v>811</v>
      </c>
    </row>
    <row r="213" spans="1:57">
      <c r="A213" s="13"/>
      <c r="C213" s="14"/>
      <c r="D213" s="15"/>
      <c r="E213" s="13"/>
      <c r="F213" s="13"/>
      <c r="G213" s="13"/>
      <c r="H213" s="13"/>
      <c r="J213" s="13"/>
      <c r="K213" s="16"/>
      <c r="L213" s="17"/>
      <c r="M213" s="13"/>
      <c r="N213" s="15"/>
      <c r="O213" s="13"/>
      <c r="P213" t="s">
        <v>812</v>
      </c>
      <c r="Q213" s="13"/>
      <c r="R213" s="13"/>
      <c r="S213" s="13"/>
      <c r="T213" s="13"/>
      <c r="U213" s="13"/>
      <c r="W213" s="13"/>
      <c r="X213" s="13"/>
      <c r="Y213" s="13"/>
      <c r="Z213" s="13"/>
      <c r="AA213" s="17"/>
      <c r="AB213" s="16"/>
      <c r="AC213" s="17"/>
      <c r="AD213" s="13"/>
      <c r="AE213" s="13"/>
      <c r="AF213" s="16"/>
      <c r="AG213" s="135" t="s">
        <v>2090</v>
      </c>
      <c r="AH213" s="16"/>
      <c r="AI213" s="16" t="s">
        <v>1044</v>
      </c>
      <c r="AJ213" t="s">
        <v>286</v>
      </c>
      <c r="AK213" s="56" t="s">
        <v>325</v>
      </c>
      <c r="AL213" s="16"/>
      <c r="AT213" s="13"/>
      <c r="BE213" t="s">
        <v>812</v>
      </c>
    </row>
    <row r="214" spans="1:57">
      <c r="A214" s="13"/>
      <c r="C214" s="14"/>
      <c r="D214" s="15"/>
      <c r="E214" s="13"/>
      <c r="F214" s="13"/>
      <c r="G214" s="13"/>
      <c r="H214" s="13"/>
      <c r="J214" s="13"/>
      <c r="K214" s="16"/>
      <c r="L214" s="17"/>
      <c r="M214" s="13"/>
      <c r="N214" s="15"/>
      <c r="O214" s="13"/>
      <c r="P214" t="s">
        <v>813</v>
      </c>
      <c r="Q214" s="13"/>
      <c r="R214" s="13"/>
      <c r="S214" s="13"/>
      <c r="T214" s="13"/>
      <c r="U214" s="13"/>
      <c r="W214" s="13"/>
      <c r="X214" s="13"/>
      <c r="Y214" s="13"/>
      <c r="Z214" s="13"/>
      <c r="AA214" s="17"/>
      <c r="AB214" s="16"/>
      <c r="AC214" s="17"/>
      <c r="AD214" s="13"/>
      <c r="AE214" s="13"/>
      <c r="AF214" s="16"/>
      <c r="AG214" s="135" t="s">
        <v>2091</v>
      </c>
      <c r="AH214" s="16"/>
      <c r="AI214" s="16" t="s">
        <v>1045</v>
      </c>
      <c r="AJ214" t="s">
        <v>258</v>
      </c>
      <c r="AK214" s="56" t="s">
        <v>307</v>
      </c>
      <c r="AL214" s="16"/>
      <c r="AT214" s="13"/>
      <c r="BE214" t="s">
        <v>813</v>
      </c>
    </row>
    <row r="215" spans="1:57">
      <c r="A215" s="13"/>
      <c r="C215" s="14"/>
      <c r="D215" s="15"/>
      <c r="E215" s="13"/>
      <c r="F215" s="13"/>
      <c r="G215" s="13"/>
      <c r="H215" s="13"/>
      <c r="J215" s="13"/>
      <c r="K215" s="16"/>
      <c r="L215" s="17"/>
      <c r="M215" s="13"/>
      <c r="N215" s="15"/>
      <c r="O215" s="13"/>
      <c r="P215" t="s">
        <v>814</v>
      </c>
      <c r="Q215" s="13"/>
      <c r="R215" s="13"/>
      <c r="S215" s="13"/>
      <c r="T215" s="13"/>
      <c r="U215" s="13"/>
      <c r="W215" s="13"/>
      <c r="X215" s="13"/>
      <c r="Y215" s="13"/>
      <c r="Z215" s="13"/>
      <c r="AA215" s="17"/>
      <c r="AB215" s="16"/>
      <c r="AC215" s="17"/>
      <c r="AD215" s="13"/>
      <c r="AE215" s="13"/>
      <c r="AF215" s="16"/>
      <c r="AG215" s="135" t="s">
        <v>2092</v>
      </c>
      <c r="AH215" s="16"/>
      <c r="AI215" s="16" t="s">
        <v>1046</v>
      </c>
      <c r="AJ215" t="s">
        <v>286</v>
      </c>
      <c r="AK215" s="56" t="s">
        <v>325</v>
      </c>
      <c r="AL215" s="16"/>
      <c r="AT215" s="13"/>
      <c r="BE215" t="s">
        <v>814</v>
      </c>
    </row>
    <row r="216" spans="1:57">
      <c r="A216" s="13"/>
      <c r="C216" s="14"/>
      <c r="D216" s="15"/>
      <c r="E216" s="13"/>
      <c r="F216" s="13"/>
      <c r="G216" s="13"/>
      <c r="H216" s="13"/>
      <c r="J216" s="13"/>
      <c r="K216" s="16"/>
      <c r="L216" s="17"/>
      <c r="M216" s="13"/>
      <c r="N216" s="15"/>
      <c r="O216" s="13"/>
      <c r="P216" t="s">
        <v>820</v>
      </c>
      <c r="Q216" s="13"/>
      <c r="R216" s="13"/>
      <c r="S216" s="13"/>
      <c r="T216" s="13"/>
      <c r="U216" s="13"/>
      <c r="W216" s="13"/>
      <c r="X216" s="13"/>
      <c r="Y216" s="13"/>
      <c r="Z216" s="13"/>
      <c r="AA216" s="17"/>
      <c r="AB216" s="16"/>
      <c r="AC216" s="17"/>
      <c r="AD216" s="13"/>
      <c r="AE216" s="13"/>
      <c r="AF216" s="16"/>
      <c r="AG216" s="135" t="s">
        <v>2093</v>
      </c>
      <c r="AH216" s="16"/>
      <c r="AI216" s="16" t="s">
        <v>1047</v>
      </c>
      <c r="AJ216" t="s">
        <v>286</v>
      </c>
      <c r="AK216" s="56" t="s">
        <v>325</v>
      </c>
      <c r="AL216" s="16"/>
      <c r="AT216" s="13"/>
      <c r="BE216" t="s">
        <v>820</v>
      </c>
    </row>
    <row r="217" spans="1:57">
      <c r="A217" s="13"/>
      <c r="C217" s="14"/>
      <c r="D217" s="15"/>
      <c r="E217" s="13"/>
      <c r="F217" s="13"/>
      <c r="G217" s="13"/>
      <c r="H217" s="13"/>
      <c r="J217" s="13"/>
      <c r="K217" s="16"/>
      <c r="L217" s="17"/>
      <c r="M217" s="13"/>
      <c r="N217" s="15"/>
      <c r="O217" s="13"/>
      <c r="P217" t="s">
        <v>816</v>
      </c>
      <c r="Q217" s="13"/>
      <c r="R217" s="13"/>
      <c r="S217" s="13"/>
      <c r="T217" s="13"/>
      <c r="U217" s="13"/>
      <c r="W217" s="13"/>
      <c r="X217" s="13"/>
      <c r="Y217" s="13"/>
      <c r="Z217" s="13"/>
      <c r="AA217" s="17"/>
      <c r="AB217" s="16"/>
      <c r="AC217" s="17"/>
      <c r="AD217" s="13"/>
      <c r="AE217" s="13"/>
      <c r="AF217" s="16"/>
      <c r="AG217" s="135" t="s">
        <v>2094</v>
      </c>
      <c r="AH217" s="16"/>
      <c r="AI217" s="16" t="s">
        <v>1048</v>
      </c>
      <c r="AJ217" t="s">
        <v>286</v>
      </c>
      <c r="AK217" s="56" t="s">
        <v>325</v>
      </c>
      <c r="AL217" s="16"/>
      <c r="AT217" s="13"/>
      <c r="BE217" t="s">
        <v>816</v>
      </c>
    </row>
    <row r="218" spans="1:57">
      <c r="A218" s="13"/>
      <c r="C218" s="14"/>
      <c r="D218" s="15"/>
      <c r="E218" s="13"/>
      <c r="F218" s="13"/>
      <c r="G218" s="13"/>
      <c r="H218" s="13"/>
      <c r="J218" s="13"/>
      <c r="K218" s="16"/>
      <c r="L218" s="17"/>
      <c r="M218" s="13"/>
      <c r="N218" s="15"/>
      <c r="O218" s="13"/>
      <c r="P218" t="s">
        <v>818</v>
      </c>
      <c r="Q218" s="13"/>
      <c r="R218" s="13"/>
      <c r="S218" s="13"/>
      <c r="T218" s="13"/>
      <c r="U218" s="13"/>
      <c r="W218" s="13"/>
      <c r="X218" s="13"/>
      <c r="Y218" s="13"/>
      <c r="Z218" s="13"/>
      <c r="AA218" s="17"/>
      <c r="AB218" s="16"/>
      <c r="AC218" s="17"/>
      <c r="AD218" s="13"/>
      <c r="AE218" s="13"/>
      <c r="AF218" s="16"/>
      <c r="AG218" s="135" t="s">
        <v>2095</v>
      </c>
      <c r="AH218" s="16"/>
      <c r="AI218" s="16" t="s">
        <v>1049</v>
      </c>
      <c r="AJ218" t="s">
        <v>286</v>
      </c>
      <c r="AK218" s="56" t="s">
        <v>325</v>
      </c>
      <c r="AL218" s="16"/>
      <c r="AT218" s="13"/>
      <c r="BE218" t="s">
        <v>818</v>
      </c>
    </row>
    <row r="219" spans="1:57">
      <c r="A219" s="13"/>
      <c r="C219" s="14"/>
      <c r="D219" s="15"/>
      <c r="E219" s="13"/>
      <c r="F219" s="13"/>
      <c r="G219" s="13"/>
      <c r="H219" s="13"/>
      <c r="J219" s="13"/>
      <c r="K219" s="16"/>
      <c r="L219" s="17"/>
      <c r="M219" s="13"/>
      <c r="N219" s="15"/>
      <c r="O219" s="13"/>
      <c r="P219" t="s">
        <v>817</v>
      </c>
      <c r="Q219" s="13"/>
      <c r="R219" s="13"/>
      <c r="S219" s="13"/>
      <c r="T219" s="13"/>
      <c r="U219" s="13"/>
      <c r="W219" s="13"/>
      <c r="X219" s="13"/>
      <c r="Y219" s="13"/>
      <c r="Z219" s="13"/>
      <c r="AA219" s="17"/>
      <c r="AB219" s="16"/>
      <c r="AC219" s="17"/>
      <c r="AD219" s="13"/>
      <c r="AE219" s="13"/>
      <c r="AF219" s="16"/>
      <c r="AG219" s="135" t="s">
        <v>2096</v>
      </c>
      <c r="AH219" s="16"/>
      <c r="AI219" s="16" t="s">
        <v>1050</v>
      </c>
      <c r="AJ219" t="s">
        <v>286</v>
      </c>
      <c r="AK219" s="56" t="s">
        <v>325</v>
      </c>
      <c r="AL219" s="16"/>
      <c r="AT219" s="13"/>
      <c r="BE219" t="s">
        <v>817</v>
      </c>
    </row>
    <row r="220" spans="1:57">
      <c r="A220" s="13"/>
      <c r="C220" s="14"/>
      <c r="D220" s="15"/>
      <c r="E220" s="13"/>
      <c r="F220" s="13"/>
      <c r="G220" s="13"/>
      <c r="H220" s="13"/>
      <c r="J220" s="13"/>
      <c r="K220" s="16"/>
      <c r="L220" s="17"/>
      <c r="M220" s="13"/>
      <c r="N220" s="15"/>
      <c r="O220" s="13"/>
      <c r="P220" t="s">
        <v>821</v>
      </c>
      <c r="Q220" s="13"/>
      <c r="R220" s="13"/>
      <c r="S220" s="13"/>
      <c r="T220" s="13"/>
      <c r="U220" s="13"/>
      <c r="W220" s="13"/>
      <c r="X220" s="13"/>
      <c r="Y220" s="13"/>
      <c r="Z220" s="13"/>
      <c r="AA220" s="17"/>
      <c r="AB220" s="16"/>
      <c r="AC220" s="17"/>
      <c r="AD220" s="13"/>
      <c r="AE220" s="13"/>
      <c r="AF220" s="16"/>
      <c r="AG220" s="135" t="s">
        <v>2097</v>
      </c>
      <c r="AH220" s="16"/>
      <c r="AI220" s="16" t="s">
        <v>1051</v>
      </c>
      <c r="AJ220" t="s">
        <v>286</v>
      </c>
      <c r="AK220" s="56" t="s">
        <v>325</v>
      </c>
      <c r="AL220" s="16"/>
      <c r="AT220" s="13"/>
      <c r="BE220" t="s">
        <v>821</v>
      </c>
    </row>
    <row r="221" spans="1:57">
      <c r="A221" s="13"/>
      <c r="C221" s="14"/>
      <c r="D221" s="15"/>
      <c r="E221" s="13"/>
      <c r="F221" s="13"/>
      <c r="G221" s="13"/>
      <c r="H221" s="13"/>
      <c r="J221" s="13"/>
      <c r="K221" s="16"/>
      <c r="L221" s="17"/>
      <c r="M221" s="13"/>
      <c r="N221" s="15"/>
      <c r="O221" s="13"/>
      <c r="P221" t="s">
        <v>834</v>
      </c>
      <c r="Q221" s="13"/>
      <c r="R221" s="13"/>
      <c r="S221" s="13"/>
      <c r="T221" s="13"/>
      <c r="U221" s="13"/>
      <c r="W221" s="13"/>
      <c r="X221" s="13"/>
      <c r="Y221" s="13"/>
      <c r="Z221" s="13"/>
      <c r="AA221" s="17"/>
      <c r="AB221" s="16"/>
      <c r="AC221" s="17"/>
      <c r="AD221" s="13"/>
      <c r="AE221" s="13"/>
      <c r="AF221" s="16"/>
      <c r="AG221" s="135" t="s">
        <v>2098</v>
      </c>
      <c r="AH221" s="16"/>
      <c r="AI221" s="16" t="s">
        <v>1052</v>
      </c>
      <c r="AJ221" t="s">
        <v>286</v>
      </c>
      <c r="AK221" s="56" t="s">
        <v>325</v>
      </c>
      <c r="AL221" s="16"/>
      <c r="AT221" s="13"/>
      <c r="BE221" t="s">
        <v>834</v>
      </c>
    </row>
    <row r="222" spans="1:57">
      <c r="A222" s="13"/>
      <c r="C222" s="14"/>
      <c r="D222" s="15"/>
      <c r="E222" s="13"/>
      <c r="F222" s="13"/>
      <c r="G222" s="13"/>
      <c r="H222" s="13"/>
      <c r="J222" s="13"/>
      <c r="K222" s="16"/>
      <c r="L222" s="17"/>
      <c r="M222" s="13"/>
      <c r="N222" s="15"/>
      <c r="O222" s="13"/>
      <c r="P222" t="s">
        <v>822</v>
      </c>
      <c r="Q222" s="13"/>
      <c r="R222" s="13"/>
      <c r="S222" s="13"/>
      <c r="T222" s="13"/>
      <c r="U222" s="13"/>
      <c r="W222" s="13"/>
      <c r="X222" s="13"/>
      <c r="Y222" s="13"/>
      <c r="Z222" s="13"/>
      <c r="AA222" s="17"/>
      <c r="AB222" s="16"/>
      <c r="AC222" s="17"/>
      <c r="AD222" s="13"/>
      <c r="AE222" s="13"/>
      <c r="AF222" s="16"/>
      <c r="AG222" s="135" t="s">
        <v>2099</v>
      </c>
      <c r="AH222" s="16"/>
      <c r="AI222" s="16" t="s">
        <v>1053</v>
      </c>
      <c r="AJ222" t="s">
        <v>286</v>
      </c>
      <c r="AK222" s="56" t="s">
        <v>325</v>
      </c>
      <c r="AL222" s="16"/>
      <c r="AT222" s="13"/>
      <c r="BE222" t="s">
        <v>822</v>
      </c>
    </row>
    <row r="223" spans="1:57">
      <c r="A223" s="13"/>
      <c r="C223" s="14"/>
      <c r="D223" s="15"/>
      <c r="E223" s="13"/>
      <c r="F223" s="13"/>
      <c r="G223" s="13"/>
      <c r="H223" s="13"/>
      <c r="J223" s="13"/>
      <c r="K223" s="16"/>
      <c r="L223" s="17"/>
      <c r="M223" s="13"/>
      <c r="N223" s="15"/>
      <c r="O223" s="13"/>
      <c r="P223" t="s">
        <v>836</v>
      </c>
      <c r="Q223" s="13"/>
      <c r="R223" s="13"/>
      <c r="S223" s="13"/>
      <c r="T223" s="13"/>
      <c r="U223" s="13"/>
      <c r="W223" s="13"/>
      <c r="X223" s="13"/>
      <c r="Y223" s="13"/>
      <c r="Z223" s="13"/>
      <c r="AA223" s="17"/>
      <c r="AB223" s="16"/>
      <c r="AC223" s="17"/>
      <c r="AD223" s="13"/>
      <c r="AE223" s="13"/>
      <c r="AF223" s="16"/>
      <c r="AG223" s="135" t="s">
        <v>2100</v>
      </c>
      <c r="AH223" s="16"/>
      <c r="AI223" s="16" t="s">
        <v>1054</v>
      </c>
      <c r="AJ223" t="s">
        <v>286</v>
      </c>
      <c r="AK223" s="56" t="s">
        <v>325</v>
      </c>
      <c r="AL223" s="16"/>
      <c r="AT223" s="13"/>
      <c r="BE223" t="s">
        <v>836</v>
      </c>
    </row>
    <row r="224" spans="1:57">
      <c r="A224" s="13"/>
      <c r="C224" s="14"/>
      <c r="D224" s="15"/>
      <c r="E224" s="13"/>
      <c r="F224" s="13"/>
      <c r="G224" s="13"/>
      <c r="H224" s="13"/>
      <c r="J224" s="13"/>
      <c r="K224" s="16"/>
      <c r="L224" s="17"/>
      <c r="M224" s="13"/>
      <c r="N224" s="15"/>
      <c r="O224" s="13"/>
      <c r="P224" t="s">
        <v>833</v>
      </c>
      <c r="Q224" s="13"/>
      <c r="R224" s="13"/>
      <c r="S224" s="13"/>
      <c r="T224" s="13"/>
      <c r="U224" s="13"/>
      <c r="W224" s="13"/>
      <c r="X224" s="13"/>
      <c r="Y224" s="13"/>
      <c r="Z224" s="13"/>
      <c r="AA224" s="17"/>
      <c r="AB224" s="16"/>
      <c r="AC224" s="17"/>
      <c r="AD224" s="13"/>
      <c r="AE224" s="13"/>
      <c r="AF224" s="16"/>
      <c r="AG224" s="135" t="s">
        <v>2101</v>
      </c>
      <c r="AH224" s="16"/>
      <c r="AI224" s="16" t="s">
        <v>1055</v>
      </c>
      <c r="AJ224" t="s">
        <v>286</v>
      </c>
      <c r="AK224" s="56" t="s">
        <v>325</v>
      </c>
      <c r="AL224" s="16"/>
      <c r="AT224" s="13"/>
      <c r="BE224" t="s">
        <v>833</v>
      </c>
    </row>
    <row r="225" spans="1:57">
      <c r="A225" s="13"/>
      <c r="C225" s="14"/>
      <c r="D225" s="15"/>
      <c r="E225" s="13"/>
      <c r="F225" s="13"/>
      <c r="G225" s="13"/>
      <c r="H225" s="13"/>
      <c r="J225" s="13"/>
      <c r="K225" s="16"/>
      <c r="L225" s="17"/>
      <c r="M225" s="13"/>
      <c r="N225" s="15"/>
      <c r="O225" s="13"/>
      <c r="P225" t="s">
        <v>661</v>
      </c>
      <c r="Q225" s="13"/>
      <c r="R225" s="13"/>
      <c r="S225" s="13"/>
      <c r="T225" s="13"/>
      <c r="U225" s="13"/>
      <c r="W225" s="13"/>
      <c r="X225" s="13"/>
      <c r="Y225" s="13"/>
      <c r="Z225" s="13"/>
      <c r="AA225" s="17"/>
      <c r="AB225" s="16"/>
      <c r="AC225" s="17"/>
      <c r="AD225" s="13"/>
      <c r="AE225" s="13"/>
      <c r="AF225" s="16"/>
      <c r="AG225" s="135" t="s">
        <v>2102</v>
      </c>
      <c r="AH225" s="16"/>
      <c r="AI225" s="16" t="s">
        <v>1056</v>
      </c>
      <c r="AJ225" t="s">
        <v>286</v>
      </c>
      <c r="AK225" s="56" t="s">
        <v>325</v>
      </c>
      <c r="AL225" s="16"/>
      <c r="AT225" s="13"/>
      <c r="BE225" t="s">
        <v>661</v>
      </c>
    </row>
    <row r="226" spans="1:57">
      <c r="A226" s="13"/>
      <c r="C226" s="14"/>
      <c r="D226" s="15"/>
      <c r="E226" s="13"/>
      <c r="F226" s="13"/>
      <c r="G226" s="13"/>
      <c r="H226" s="13"/>
      <c r="J226" s="13"/>
      <c r="K226" s="16"/>
      <c r="L226" s="17"/>
      <c r="M226" s="13"/>
      <c r="N226" s="15"/>
      <c r="O226" s="13"/>
      <c r="P226" t="s">
        <v>664</v>
      </c>
      <c r="Q226" s="13"/>
      <c r="R226" s="13"/>
      <c r="S226" s="13"/>
      <c r="T226" s="13"/>
      <c r="U226" s="13"/>
      <c r="W226" s="13"/>
      <c r="X226" s="13"/>
      <c r="Y226" s="13"/>
      <c r="Z226" s="13"/>
      <c r="AA226" s="17"/>
      <c r="AB226" s="16"/>
      <c r="AC226" s="17"/>
      <c r="AD226" s="13"/>
      <c r="AE226" s="13"/>
      <c r="AF226" s="16"/>
      <c r="AG226" s="135" t="s">
        <v>2103</v>
      </c>
      <c r="AH226" s="16"/>
      <c r="AI226" s="16" t="s">
        <v>1057</v>
      </c>
      <c r="AJ226" t="s">
        <v>286</v>
      </c>
      <c r="AK226" s="56" t="s">
        <v>325</v>
      </c>
      <c r="AL226" s="16"/>
      <c r="AT226" s="13"/>
      <c r="BE226" t="s">
        <v>664</v>
      </c>
    </row>
    <row r="227" spans="1:57">
      <c r="A227" s="13"/>
      <c r="C227" s="14"/>
      <c r="D227" s="15"/>
      <c r="E227" s="13"/>
      <c r="F227" s="13"/>
      <c r="G227" s="13"/>
      <c r="H227" s="13"/>
      <c r="J227" s="13"/>
      <c r="K227" s="16"/>
      <c r="L227" s="17"/>
      <c r="M227" s="13"/>
      <c r="N227" s="15"/>
      <c r="O227" s="13"/>
      <c r="P227" t="s">
        <v>767</v>
      </c>
      <c r="Q227" s="13"/>
      <c r="R227" s="13"/>
      <c r="S227" s="13"/>
      <c r="T227" s="13"/>
      <c r="U227" s="13"/>
      <c r="W227" s="13"/>
      <c r="X227" s="13"/>
      <c r="Y227" s="13"/>
      <c r="Z227" s="13"/>
      <c r="AA227" s="17"/>
      <c r="AB227" s="16"/>
      <c r="AC227" s="17"/>
      <c r="AD227" s="13"/>
      <c r="AE227" s="13"/>
      <c r="AF227" s="16"/>
      <c r="AG227" s="135" t="s">
        <v>2104</v>
      </c>
      <c r="AH227" s="16"/>
      <c r="AI227" s="16" t="s">
        <v>1058</v>
      </c>
      <c r="AJ227" t="s">
        <v>286</v>
      </c>
      <c r="AK227" s="56" t="s">
        <v>325</v>
      </c>
      <c r="AL227" s="16"/>
      <c r="AT227" s="13"/>
      <c r="BE227" t="s">
        <v>767</v>
      </c>
    </row>
    <row r="228" spans="1:57">
      <c r="A228" s="13"/>
      <c r="C228" s="14"/>
      <c r="D228" s="15"/>
      <c r="E228" s="13"/>
      <c r="F228" s="13"/>
      <c r="G228" s="13"/>
      <c r="H228" s="13"/>
      <c r="J228" s="13"/>
      <c r="K228" s="16"/>
      <c r="L228" s="17"/>
      <c r="M228" s="13"/>
      <c r="N228" s="15"/>
      <c r="O228" s="13"/>
      <c r="P228" t="s">
        <v>665</v>
      </c>
      <c r="Q228" s="13"/>
      <c r="R228" s="13"/>
      <c r="S228" s="13"/>
      <c r="T228" s="13"/>
      <c r="U228" s="13"/>
      <c r="W228" s="13"/>
      <c r="X228" s="13"/>
      <c r="Y228" s="13"/>
      <c r="Z228" s="13"/>
      <c r="AA228" s="17"/>
      <c r="AB228" s="16"/>
      <c r="AC228" s="17"/>
      <c r="AD228" s="13"/>
      <c r="AE228" s="13"/>
      <c r="AF228" s="16"/>
      <c r="AG228" s="135" t="s">
        <v>2105</v>
      </c>
      <c r="AH228" s="16"/>
      <c r="AI228" s="16" t="s">
        <v>1059</v>
      </c>
      <c r="AJ228" t="s">
        <v>258</v>
      </c>
      <c r="AK228" s="56" t="s">
        <v>307</v>
      </c>
      <c r="AL228" s="16"/>
      <c r="AT228" s="13"/>
      <c r="BE228" t="s">
        <v>665</v>
      </c>
    </row>
    <row r="229" spans="1:57">
      <c r="A229" s="13"/>
      <c r="C229" s="14"/>
      <c r="D229" s="15"/>
      <c r="E229" s="13"/>
      <c r="F229" s="13"/>
      <c r="G229" s="13"/>
      <c r="H229" s="13"/>
      <c r="J229" s="13"/>
      <c r="K229" s="16"/>
      <c r="L229" s="17"/>
      <c r="M229" s="13"/>
      <c r="N229" s="15"/>
      <c r="O229" s="13"/>
      <c r="P229" t="s">
        <v>662</v>
      </c>
      <c r="Q229" s="13"/>
      <c r="R229" s="13"/>
      <c r="S229" s="13"/>
      <c r="T229" s="13"/>
      <c r="U229" s="13"/>
      <c r="W229" s="13"/>
      <c r="X229" s="13"/>
      <c r="Y229" s="13"/>
      <c r="Z229" s="13"/>
      <c r="AA229" s="17"/>
      <c r="AB229" s="16"/>
      <c r="AC229" s="17"/>
      <c r="AD229" s="13"/>
      <c r="AE229" s="13"/>
      <c r="AF229" s="16"/>
      <c r="AG229" s="135" t="s">
        <v>2106</v>
      </c>
      <c r="AH229" s="16"/>
      <c r="AI229" s="16" t="s">
        <v>1060</v>
      </c>
      <c r="AJ229" t="s">
        <v>219</v>
      </c>
      <c r="AK229" s="137" t="s">
        <v>220</v>
      </c>
      <c r="AL229" s="16"/>
      <c r="AT229" s="13"/>
      <c r="BE229" t="s">
        <v>662</v>
      </c>
    </row>
    <row r="230" spans="1:57">
      <c r="A230" s="13"/>
      <c r="C230" s="14"/>
      <c r="D230" s="15"/>
      <c r="E230" s="13"/>
      <c r="F230" s="13"/>
      <c r="G230" s="13"/>
      <c r="H230" s="13"/>
      <c r="J230" s="13"/>
      <c r="K230" s="16"/>
      <c r="L230" s="17"/>
      <c r="M230" s="13"/>
      <c r="N230" s="15"/>
      <c r="O230" s="13"/>
      <c r="P230" t="s">
        <v>667</v>
      </c>
      <c r="Q230" s="13"/>
      <c r="R230" s="13"/>
      <c r="S230" s="13"/>
      <c r="T230" s="13"/>
      <c r="U230" s="13"/>
      <c r="W230" s="13"/>
      <c r="X230" s="13"/>
      <c r="Y230" s="13"/>
      <c r="Z230" s="13"/>
      <c r="AA230" s="17"/>
      <c r="AB230" s="16"/>
      <c r="AC230" s="17"/>
      <c r="AD230" s="13"/>
      <c r="AE230" s="13"/>
      <c r="AF230" s="16"/>
      <c r="AG230" s="135" t="s">
        <v>2107</v>
      </c>
      <c r="AH230" s="16"/>
      <c r="AI230" s="16" t="s">
        <v>1061</v>
      </c>
      <c r="AJ230" t="s">
        <v>286</v>
      </c>
      <c r="AK230" s="56" t="s">
        <v>325</v>
      </c>
      <c r="AL230" s="16"/>
      <c r="AT230" s="13"/>
      <c r="BE230" t="s">
        <v>667</v>
      </c>
    </row>
    <row r="231" spans="1:57">
      <c r="A231" s="13"/>
      <c r="C231" s="14"/>
      <c r="D231" s="15"/>
      <c r="E231" s="13"/>
      <c r="F231" s="13"/>
      <c r="G231" s="13"/>
      <c r="H231" s="13"/>
      <c r="J231" s="13"/>
      <c r="K231" s="16"/>
      <c r="L231" s="17"/>
      <c r="M231" s="13"/>
      <c r="N231" s="15"/>
      <c r="O231" s="13"/>
      <c r="P231" t="s">
        <v>668</v>
      </c>
      <c r="Q231" s="13"/>
      <c r="R231" s="13"/>
      <c r="S231" s="13"/>
      <c r="T231" s="13"/>
      <c r="U231" s="13"/>
      <c r="W231" s="13"/>
      <c r="X231" s="13"/>
      <c r="Y231" s="13"/>
      <c r="Z231" s="13"/>
      <c r="AA231" s="17"/>
      <c r="AB231" s="16"/>
      <c r="AC231" s="17"/>
      <c r="AD231" s="13"/>
      <c r="AE231" s="13"/>
      <c r="AF231" s="16"/>
      <c r="AG231" s="135" t="s">
        <v>2108</v>
      </c>
      <c r="AH231" s="16"/>
      <c r="AI231" s="16" t="s">
        <v>1062</v>
      </c>
      <c r="AJ231" t="s">
        <v>286</v>
      </c>
      <c r="AK231" s="56" t="s">
        <v>325</v>
      </c>
      <c r="AL231" s="16"/>
      <c r="AT231" s="13"/>
      <c r="BE231" t="s">
        <v>668</v>
      </c>
    </row>
    <row r="232" spans="1:57">
      <c r="A232" s="13"/>
      <c r="C232" s="14"/>
      <c r="D232" s="15"/>
      <c r="E232" s="13"/>
      <c r="F232" s="13"/>
      <c r="G232" s="13"/>
      <c r="H232" s="13"/>
      <c r="J232" s="13"/>
      <c r="K232" s="16"/>
      <c r="L232" s="17"/>
      <c r="M232" s="13"/>
      <c r="N232" s="15"/>
      <c r="O232" s="13"/>
      <c r="P232" t="s">
        <v>669</v>
      </c>
      <c r="Q232" s="13"/>
      <c r="R232" s="13"/>
      <c r="S232" s="13"/>
      <c r="T232" s="13"/>
      <c r="U232" s="13"/>
      <c r="W232" s="13"/>
      <c r="X232" s="13"/>
      <c r="Y232" s="13"/>
      <c r="Z232" s="13"/>
      <c r="AA232" s="17"/>
      <c r="AB232" s="16"/>
      <c r="AC232" s="17"/>
      <c r="AD232" s="13"/>
      <c r="AE232" s="13"/>
      <c r="AF232" s="16"/>
      <c r="AG232" s="135" t="s">
        <v>2109</v>
      </c>
      <c r="AH232" s="16"/>
      <c r="AI232" s="16" t="s">
        <v>1063</v>
      </c>
      <c r="AJ232" t="s">
        <v>286</v>
      </c>
      <c r="AK232" s="56" t="s">
        <v>325</v>
      </c>
      <c r="AL232" s="16"/>
      <c r="AT232" s="13"/>
      <c r="BE232" t="s">
        <v>669</v>
      </c>
    </row>
    <row r="233" spans="1:57">
      <c r="A233" s="13"/>
      <c r="C233" s="14"/>
      <c r="D233" s="15"/>
      <c r="E233" s="13"/>
      <c r="F233" s="13"/>
      <c r="G233" s="13"/>
      <c r="H233" s="13"/>
      <c r="J233" s="13"/>
      <c r="K233" s="16"/>
      <c r="L233" s="17"/>
      <c r="M233" s="13"/>
      <c r="N233" s="15"/>
      <c r="O233" s="13"/>
      <c r="P233" t="s">
        <v>670</v>
      </c>
      <c r="Q233" s="13"/>
      <c r="R233" s="13"/>
      <c r="S233" s="13"/>
      <c r="T233" s="13"/>
      <c r="U233" s="13"/>
      <c r="W233" s="13"/>
      <c r="X233" s="13"/>
      <c r="Y233" s="13"/>
      <c r="Z233" s="13"/>
      <c r="AA233" s="17"/>
      <c r="AB233" s="16"/>
      <c r="AC233" s="17"/>
      <c r="AD233" s="13"/>
      <c r="AE233" s="13"/>
      <c r="AF233" s="16"/>
      <c r="AG233" s="135" t="s">
        <v>2110</v>
      </c>
      <c r="AH233" s="16"/>
      <c r="AI233" s="16" t="s">
        <v>1064</v>
      </c>
      <c r="AJ233" t="s">
        <v>286</v>
      </c>
      <c r="AK233" s="56" t="s">
        <v>271</v>
      </c>
      <c r="AL233" s="16"/>
      <c r="AT233" s="13"/>
      <c r="BE233" t="s">
        <v>670</v>
      </c>
    </row>
    <row r="234" spans="1:57">
      <c r="A234" s="13"/>
      <c r="C234" s="14"/>
      <c r="D234" s="15"/>
      <c r="E234" s="13"/>
      <c r="F234" s="13"/>
      <c r="G234" s="13"/>
      <c r="H234" s="13"/>
      <c r="J234" s="13"/>
      <c r="K234" s="16"/>
      <c r="L234" s="17"/>
      <c r="M234" s="13"/>
      <c r="N234" s="15"/>
      <c r="O234" s="13"/>
      <c r="P234" t="s">
        <v>647</v>
      </c>
      <c r="Q234" s="13"/>
      <c r="R234" s="13"/>
      <c r="S234" s="13"/>
      <c r="T234" s="13"/>
      <c r="U234" s="13"/>
      <c r="W234" s="13"/>
      <c r="X234" s="13"/>
      <c r="Y234" s="13"/>
      <c r="Z234" s="13"/>
      <c r="AA234" s="17"/>
      <c r="AB234" s="16"/>
      <c r="AC234" s="17"/>
      <c r="AD234" s="13"/>
      <c r="AE234" s="13"/>
      <c r="AF234" s="16"/>
      <c r="AG234" s="135" t="s">
        <v>2111</v>
      </c>
      <c r="AH234" s="16"/>
      <c r="AI234" s="16" t="s">
        <v>1065</v>
      </c>
      <c r="AJ234" t="s">
        <v>286</v>
      </c>
      <c r="AK234" s="56" t="s">
        <v>325</v>
      </c>
      <c r="AL234" s="16"/>
      <c r="AT234" s="13"/>
      <c r="BE234" t="s">
        <v>647</v>
      </c>
    </row>
    <row r="235" spans="1:57">
      <c r="A235" s="13"/>
      <c r="C235" s="14"/>
      <c r="D235" s="15"/>
      <c r="E235" s="13"/>
      <c r="F235" s="13"/>
      <c r="G235" s="13"/>
      <c r="H235" s="13"/>
      <c r="J235" s="13"/>
      <c r="K235" s="16"/>
      <c r="L235" s="17"/>
      <c r="M235" s="13"/>
      <c r="N235" s="15"/>
      <c r="O235" s="13"/>
      <c r="P235" t="s">
        <v>632</v>
      </c>
      <c r="Q235" s="13"/>
      <c r="R235" s="13"/>
      <c r="S235" s="13"/>
      <c r="T235" s="13"/>
      <c r="U235" s="13"/>
      <c r="W235" s="13"/>
      <c r="X235" s="13"/>
      <c r="Y235" s="13"/>
      <c r="Z235" s="13"/>
      <c r="AA235" s="17"/>
      <c r="AB235" s="16"/>
      <c r="AC235" s="17"/>
      <c r="AD235" s="13"/>
      <c r="AE235" s="13"/>
      <c r="AF235" s="16"/>
      <c r="AG235" s="135" t="s">
        <v>2112</v>
      </c>
      <c r="AH235" s="16"/>
      <c r="AI235" s="16" t="s">
        <v>1066</v>
      </c>
      <c r="AJ235" t="s">
        <v>286</v>
      </c>
      <c r="AK235" s="56" t="s">
        <v>325</v>
      </c>
      <c r="AL235" s="16"/>
      <c r="AT235" s="13"/>
      <c r="BE235" t="s">
        <v>632</v>
      </c>
    </row>
    <row r="236" spans="1:57">
      <c r="A236" s="13"/>
      <c r="C236" s="14"/>
      <c r="D236" s="15"/>
      <c r="E236" s="13"/>
      <c r="F236" s="13"/>
      <c r="G236" s="13"/>
      <c r="H236" s="13"/>
      <c r="J236" s="13"/>
      <c r="K236" s="16"/>
      <c r="L236" s="17"/>
      <c r="M236" s="13"/>
      <c r="N236" s="15"/>
      <c r="O236" s="13"/>
      <c r="P236" t="s">
        <v>634</v>
      </c>
      <c r="Q236" s="13"/>
      <c r="R236" s="13"/>
      <c r="S236" s="13"/>
      <c r="T236" s="13"/>
      <c r="U236" s="13"/>
      <c r="W236" s="13"/>
      <c r="X236" s="13"/>
      <c r="Y236" s="13"/>
      <c r="Z236" s="13"/>
      <c r="AA236" s="17"/>
      <c r="AB236" s="16"/>
      <c r="AC236" s="17"/>
      <c r="AD236" s="13"/>
      <c r="AE236" s="13"/>
      <c r="AF236" s="16"/>
      <c r="AG236" s="135" t="s">
        <v>2113</v>
      </c>
      <c r="AH236" s="16"/>
      <c r="AI236" s="16" t="s">
        <v>1067</v>
      </c>
      <c r="AJ236" t="s">
        <v>286</v>
      </c>
      <c r="AK236" s="56" t="s">
        <v>325</v>
      </c>
      <c r="AL236" s="16"/>
      <c r="AT236" s="13"/>
      <c r="BE236" t="s">
        <v>634</v>
      </c>
    </row>
    <row r="237" spans="1:57">
      <c r="A237" s="13"/>
      <c r="C237" s="14"/>
      <c r="D237" s="15"/>
      <c r="E237" s="13"/>
      <c r="F237" s="13"/>
      <c r="G237" s="13"/>
      <c r="H237" s="13"/>
      <c r="J237" s="13"/>
      <c r="K237" s="16"/>
      <c r="L237" s="17"/>
      <c r="M237" s="13"/>
      <c r="N237" s="15"/>
      <c r="O237" s="13"/>
      <c r="P237" t="s">
        <v>735</v>
      </c>
      <c r="Q237" s="13"/>
      <c r="R237" s="13"/>
      <c r="S237" s="13"/>
      <c r="T237" s="13"/>
      <c r="U237" s="13"/>
      <c r="W237" s="13"/>
      <c r="X237" s="13"/>
      <c r="Y237" s="13"/>
      <c r="Z237" s="13"/>
      <c r="AA237" s="17"/>
      <c r="AB237" s="16"/>
      <c r="AC237" s="17"/>
      <c r="AD237" s="13"/>
      <c r="AE237" s="13"/>
      <c r="AF237" s="16"/>
      <c r="AG237" s="135" t="s">
        <v>2114</v>
      </c>
      <c r="AH237" s="16"/>
      <c r="AI237" s="16" t="s">
        <v>1068</v>
      </c>
      <c r="AJ237" t="s">
        <v>286</v>
      </c>
      <c r="AK237" s="56" t="s">
        <v>325</v>
      </c>
      <c r="AL237" s="16"/>
      <c r="AT237" s="13"/>
      <c r="BE237" t="s">
        <v>735</v>
      </c>
    </row>
    <row r="238" spans="1:57">
      <c r="A238" s="13"/>
      <c r="C238" s="14"/>
      <c r="D238" s="15"/>
      <c r="E238" s="13"/>
      <c r="F238" s="13"/>
      <c r="G238" s="13"/>
      <c r="H238" s="13"/>
      <c r="J238" s="13"/>
      <c r="K238" s="16"/>
      <c r="L238" s="17"/>
      <c r="M238" s="13"/>
      <c r="N238" s="15"/>
      <c r="O238" s="13"/>
      <c r="P238" t="s">
        <v>650</v>
      </c>
      <c r="Q238" s="13"/>
      <c r="R238" s="13"/>
      <c r="S238" s="13"/>
      <c r="T238" s="13"/>
      <c r="U238" s="13"/>
      <c r="W238" s="13"/>
      <c r="X238" s="13"/>
      <c r="Y238" s="13"/>
      <c r="Z238" s="13"/>
      <c r="AA238" s="17"/>
      <c r="AB238" s="16"/>
      <c r="AC238" s="17"/>
      <c r="AD238" s="13"/>
      <c r="AE238" s="13"/>
      <c r="AF238" s="16"/>
      <c r="AG238" s="135" t="s">
        <v>2115</v>
      </c>
      <c r="AH238" s="16"/>
      <c r="AI238" s="16" t="s">
        <v>1069</v>
      </c>
      <c r="AJ238" t="s">
        <v>286</v>
      </c>
      <c r="AK238" s="56" t="s">
        <v>325</v>
      </c>
      <c r="AL238" s="16"/>
      <c r="AT238" s="13"/>
      <c r="BE238" t="s">
        <v>650</v>
      </c>
    </row>
    <row r="239" spans="1:57">
      <c r="A239" s="13"/>
      <c r="C239" s="14"/>
      <c r="D239" s="15"/>
      <c r="E239" s="13"/>
      <c r="F239" s="13"/>
      <c r="G239" s="13"/>
      <c r="H239" s="13"/>
      <c r="J239" s="13"/>
      <c r="K239" s="16"/>
      <c r="L239" s="17"/>
      <c r="M239" s="13"/>
      <c r="N239" s="15"/>
      <c r="O239" s="13"/>
      <c r="P239" t="s">
        <v>635</v>
      </c>
      <c r="Q239" s="13"/>
      <c r="R239" s="13"/>
      <c r="S239" s="13"/>
      <c r="T239" s="13"/>
      <c r="U239" s="13"/>
      <c r="W239" s="13"/>
      <c r="X239" s="13"/>
      <c r="Y239" s="13"/>
      <c r="Z239" s="13"/>
      <c r="AA239" s="17"/>
      <c r="AB239" s="16"/>
      <c r="AC239" s="17"/>
      <c r="AD239" s="13"/>
      <c r="AE239" s="13"/>
      <c r="AF239" s="16"/>
      <c r="AG239" s="135" t="s">
        <v>2116</v>
      </c>
      <c r="AH239" s="16"/>
      <c r="AI239" s="16" t="s">
        <v>1070</v>
      </c>
      <c r="AJ239" t="s">
        <v>258</v>
      </c>
      <c r="AK239" s="132" t="s">
        <v>259</v>
      </c>
      <c r="AL239" s="16"/>
      <c r="AT239" s="13"/>
      <c r="BE239" t="s">
        <v>635</v>
      </c>
    </row>
    <row r="240" spans="1:57">
      <c r="A240" s="13"/>
      <c r="C240" s="14"/>
      <c r="D240" s="15"/>
      <c r="E240" s="13"/>
      <c r="F240" s="13"/>
      <c r="G240" s="13"/>
      <c r="H240" s="13"/>
      <c r="J240" s="13"/>
      <c r="K240" s="16"/>
      <c r="L240" s="17"/>
      <c r="M240" s="13"/>
      <c r="N240" s="15"/>
      <c r="O240" s="13"/>
      <c r="P240" t="s">
        <v>807</v>
      </c>
      <c r="Q240" s="13"/>
      <c r="R240" s="13"/>
      <c r="S240" s="13"/>
      <c r="T240" s="13"/>
      <c r="U240" s="13"/>
      <c r="W240" s="13"/>
      <c r="X240" s="13"/>
      <c r="Y240" s="13"/>
      <c r="Z240" s="13"/>
      <c r="AA240" s="17"/>
      <c r="AB240" s="16"/>
      <c r="AC240" s="17"/>
      <c r="AD240" s="13"/>
      <c r="AE240" s="13"/>
      <c r="AF240" s="16"/>
      <c r="AG240" s="135" t="s">
        <v>2117</v>
      </c>
      <c r="AH240" s="16"/>
      <c r="AI240" s="16" t="s">
        <v>1071</v>
      </c>
      <c r="AJ240" t="s">
        <v>286</v>
      </c>
      <c r="AK240" s="56" t="s">
        <v>325</v>
      </c>
      <c r="AL240" s="16"/>
      <c r="AT240" s="13"/>
      <c r="BE240" t="s">
        <v>807</v>
      </c>
    </row>
    <row r="241" spans="1:57">
      <c r="A241" s="13"/>
      <c r="C241" s="14"/>
      <c r="D241" s="15"/>
      <c r="E241" s="13"/>
      <c r="F241" s="13"/>
      <c r="G241" s="13"/>
      <c r="H241" s="13"/>
      <c r="J241" s="13"/>
      <c r="K241" s="16"/>
      <c r="L241" s="17"/>
      <c r="M241" s="13"/>
      <c r="N241" s="15"/>
      <c r="O241" s="13"/>
      <c r="P241" t="s">
        <v>806</v>
      </c>
      <c r="Q241" s="13"/>
      <c r="R241" s="13"/>
      <c r="S241" s="13"/>
      <c r="T241" s="13"/>
      <c r="U241" s="13"/>
      <c r="W241" s="13"/>
      <c r="X241" s="13"/>
      <c r="Y241" s="13"/>
      <c r="Z241" s="13"/>
      <c r="AA241" s="17"/>
      <c r="AB241" s="16"/>
      <c r="AC241" s="17"/>
      <c r="AD241" s="13"/>
      <c r="AE241" s="13"/>
      <c r="AF241" s="16"/>
      <c r="AG241" s="135" t="s">
        <v>2118</v>
      </c>
      <c r="AH241" s="16"/>
      <c r="AI241" s="16" t="s">
        <v>1072</v>
      </c>
      <c r="AJ241" t="s">
        <v>286</v>
      </c>
      <c r="AK241" s="56" t="s">
        <v>325</v>
      </c>
      <c r="AL241" s="16"/>
      <c r="AT241" s="13"/>
      <c r="BE241" t="s">
        <v>806</v>
      </c>
    </row>
    <row r="242" spans="1:57">
      <c r="A242" s="13"/>
      <c r="C242" s="14"/>
      <c r="D242" s="15"/>
      <c r="E242" s="13"/>
      <c r="F242" s="13"/>
      <c r="G242" s="13"/>
      <c r="H242" s="13"/>
      <c r="J242" s="13"/>
      <c r="K242" s="16"/>
      <c r="L242" s="17"/>
      <c r="M242" s="13"/>
      <c r="N242" s="15"/>
      <c r="O242" s="13"/>
      <c r="P242" t="s">
        <v>804</v>
      </c>
      <c r="Q242" s="13"/>
      <c r="R242" s="13"/>
      <c r="S242" s="13"/>
      <c r="T242" s="13"/>
      <c r="U242" s="13"/>
      <c r="W242" s="13"/>
      <c r="X242" s="13"/>
      <c r="Y242" s="13"/>
      <c r="Z242" s="13"/>
      <c r="AA242" s="17"/>
      <c r="AB242" s="16"/>
      <c r="AC242" s="17"/>
      <c r="AD242" s="13"/>
      <c r="AE242" s="13"/>
      <c r="AF242" s="16"/>
      <c r="AG242" s="135" t="s">
        <v>2119</v>
      </c>
      <c r="AH242" s="16"/>
      <c r="AI242" s="16" t="s">
        <v>1073</v>
      </c>
      <c r="AJ242" t="s">
        <v>286</v>
      </c>
      <c r="AK242" s="56" t="s">
        <v>325</v>
      </c>
      <c r="AL242" s="16"/>
      <c r="AT242" s="13"/>
      <c r="BE242" t="s">
        <v>804</v>
      </c>
    </row>
    <row r="243" spans="1:57">
      <c r="A243" s="13"/>
      <c r="C243" s="14"/>
      <c r="D243" s="15"/>
      <c r="E243" s="13"/>
      <c r="F243" s="13"/>
      <c r="G243" s="13"/>
      <c r="H243" s="13"/>
      <c r="J243" s="13"/>
      <c r="K243" s="16"/>
      <c r="L243" s="17"/>
      <c r="M243" s="13"/>
      <c r="N243" s="15"/>
      <c r="O243" s="13"/>
      <c r="P243" t="s">
        <v>633</v>
      </c>
      <c r="Q243" s="13"/>
      <c r="R243" s="13"/>
      <c r="S243" s="13"/>
      <c r="T243" s="13"/>
      <c r="U243" s="13"/>
      <c r="W243" s="13"/>
      <c r="X243" s="13"/>
      <c r="Y243" s="13"/>
      <c r="Z243" s="13"/>
      <c r="AA243" s="17"/>
      <c r="AB243" s="16"/>
      <c r="AC243" s="17"/>
      <c r="AD243" s="13"/>
      <c r="AE243" s="13"/>
      <c r="AF243" s="16"/>
      <c r="AG243" s="135" t="s">
        <v>2120</v>
      </c>
      <c r="AH243" s="16"/>
      <c r="AI243" s="16" t="s">
        <v>1074</v>
      </c>
      <c r="AJ243" t="s">
        <v>286</v>
      </c>
      <c r="AK243" s="56" t="s">
        <v>325</v>
      </c>
      <c r="AL243" s="16"/>
      <c r="AT243" s="13"/>
      <c r="BE243" t="s">
        <v>633</v>
      </c>
    </row>
    <row r="244" spans="1:57">
      <c r="A244" s="13"/>
      <c r="C244" s="14"/>
      <c r="D244" s="15"/>
      <c r="E244" s="13"/>
      <c r="F244" s="13"/>
      <c r="G244" s="13"/>
      <c r="H244" s="13"/>
      <c r="J244" s="13"/>
      <c r="K244" s="16"/>
      <c r="L244" s="17"/>
      <c r="M244" s="13"/>
      <c r="N244" s="15"/>
      <c r="O244" s="13"/>
      <c r="P244" t="s">
        <v>655</v>
      </c>
      <c r="Q244" s="13"/>
      <c r="R244" s="13"/>
      <c r="S244" s="13"/>
      <c r="T244" s="13"/>
      <c r="U244" s="13"/>
      <c r="W244" s="13"/>
      <c r="X244" s="13"/>
      <c r="Y244" s="13"/>
      <c r="Z244" s="13"/>
      <c r="AA244" s="17"/>
      <c r="AB244" s="16"/>
      <c r="AC244" s="17"/>
      <c r="AD244" s="13"/>
      <c r="AE244" s="13"/>
      <c r="AF244" s="16"/>
      <c r="AG244" s="135" t="s">
        <v>2121</v>
      </c>
      <c r="AH244" s="16"/>
      <c r="AI244" s="16" t="s">
        <v>1075</v>
      </c>
      <c r="AJ244" t="s">
        <v>286</v>
      </c>
      <c r="AK244" s="56" t="s">
        <v>325</v>
      </c>
      <c r="AL244" s="16"/>
      <c r="AT244" s="13"/>
      <c r="BE244" t="s">
        <v>655</v>
      </c>
    </row>
    <row r="245" spans="1:57">
      <c r="A245" s="13"/>
      <c r="C245" s="14"/>
      <c r="D245" s="15"/>
      <c r="E245" s="13"/>
      <c r="F245" s="13"/>
      <c r="G245" s="13"/>
      <c r="H245" s="13"/>
      <c r="J245" s="13"/>
      <c r="K245" s="16"/>
      <c r="L245" s="17"/>
      <c r="M245" s="13"/>
      <c r="N245" s="15"/>
      <c r="O245" s="13"/>
      <c r="P245" t="s">
        <v>657</v>
      </c>
      <c r="Q245" s="13"/>
      <c r="R245" s="13"/>
      <c r="S245" s="13"/>
      <c r="T245" s="13"/>
      <c r="U245" s="13"/>
      <c r="W245" s="13"/>
      <c r="X245" s="13"/>
      <c r="Y245" s="13"/>
      <c r="Z245" s="13"/>
      <c r="AA245" s="17"/>
      <c r="AB245" s="16"/>
      <c r="AC245" s="17"/>
      <c r="AD245" s="13"/>
      <c r="AE245" s="13"/>
      <c r="AF245" s="16"/>
      <c r="AG245" s="135" t="s">
        <v>2122</v>
      </c>
      <c r="AH245" s="16"/>
      <c r="AI245" s="16" t="s">
        <v>1076</v>
      </c>
      <c r="AJ245" t="s">
        <v>286</v>
      </c>
      <c r="AK245" s="56" t="s">
        <v>325</v>
      </c>
      <c r="AL245" s="16"/>
      <c r="AT245" s="13"/>
      <c r="BE245" t="s">
        <v>657</v>
      </c>
    </row>
    <row r="246" spans="1:57">
      <c r="A246" s="13"/>
      <c r="C246" s="14"/>
      <c r="D246" s="15"/>
      <c r="E246" s="13"/>
      <c r="F246" s="13"/>
      <c r="G246" s="13"/>
      <c r="H246" s="13"/>
      <c r="J246" s="13"/>
      <c r="K246" s="16"/>
      <c r="L246" s="17"/>
      <c r="M246" s="13"/>
      <c r="N246" s="15"/>
      <c r="O246" s="13"/>
      <c r="P246" t="s">
        <v>666</v>
      </c>
      <c r="Q246" s="13"/>
      <c r="R246" s="13"/>
      <c r="S246" s="13"/>
      <c r="T246" s="13"/>
      <c r="U246" s="13"/>
      <c r="W246" s="13"/>
      <c r="X246" s="13"/>
      <c r="Y246" s="13"/>
      <c r="Z246" s="13"/>
      <c r="AA246" s="17"/>
      <c r="AB246" s="16"/>
      <c r="AC246" s="17"/>
      <c r="AD246" s="13"/>
      <c r="AE246" s="13"/>
      <c r="AF246" s="16"/>
      <c r="AG246" s="135" t="s">
        <v>2123</v>
      </c>
      <c r="AH246" s="16"/>
      <c r="AI246" s="16" t="s">
        <v>1077</v>
      </c>
      <c r="AJ246" t="s">
        <v>286</v>
      </c>
      <c r="AK246" s="56" t="s">
        <v>325</v>
      </c>
      <c r="AL246" s="16"/>
      <c r="AT246" s="13"/>
      <c r="BE246" t="s">
        <v>666</v>
      </c>
    </row>
    <row r="247" spans="1:57">
      <c r="A247" s="13"/>
      <c r="C247" s="14"/>
      <c r="D247" s="15"/>
      <c r="E247" s="13"/>
      <c r="F247" s="13"/>
      <c r="G247" s="13"/>
      <c r="H247" s="13"/>
      <c r="J247" s="13"/>
      <c r="K247" s="16"/>
      <c r="L247" s="17"/>
      <c r="M247" s="13"/>
      <c r="N247" s="15"/>
      <c r="O247" s="13"/>
      <c r="P247" t="s">
        <v>656</v>
      </c>
      <c r="Q247" s="13"/>
      <c r="R247" s="13"/>
      <c r="S247" s="13"/>
      <c r="T247" s="13"/>
      <c r="U247" s="13"/>
      <c r="W247" s="13"/>
      <c r="X247" s="13"/>
      <c r="Y247" s="13"/>
      <c r="Z247" s="13"/>
      <c r="AA247" s="17"/>
      <c r="AB247" s="16"/>
      <c r="AC247" s="17"/>
      <c r="AD247" s="13"/>
      <c r="AE247" s="13"/>
      <c r="AF247" s="16"/>
      <c r="AG247" s="135" t="s">
        <v>2124</v>
      </c>
      <c r="AH247" s="16"/>
      <c r="AI247" s="16" t="s">
        <v>1078</v>
      </c>
      <c r="AJ247" t="s">
        <v>286</v>
      </c>
      <c r="AK247" s="56" t="s">
        <v>325</v>
      </c>
      <c r="AL247" s="16"/>
      <c r="AT247" s="13"/>
      <c r="BE247" t="s">
        <v>656</v>
      </c>
    </row>
    <row r="248" spans="1:57">
      <c r="A248" s="13"/>
      <c r="C248" s="14"/>
      <c r="D248" s="15"/>
      <c r="E248" s="13"/>
      <c r="F248" s="13"/>
      <c r="G248" s="13"/>
      <c r="H248" s="13"/>
      <c r="J248" s="13"/>
      <c r="K248" s="16"/>
      <c r="L248" s="17"/>
      <c r="M248" s="13"/>
      <c r="N248" s="15"/>
      <c r="O248" s="13"/>
      <c r="P248" t="s">
        <v>659</v>
      </c>
      <c r="Q248" s="13"/>
      <c r="R248" s="13"/>
      <c r="S248" s="13"/>
      <c r="T248" s="13"/>
      <c r="U248" s="13"/>
      <c r="W248" s="13"/>
      <c r="X248" s="13"/>
      <c r="Y248" s="13"/>
      <c r="Z248" s="13"/>
      <c r="AA248" s="17"/>
      <c r="AB248" s="16"/>
      <c r="AC248" s="17"/>
      <c r="AD248" s="13"/>
      <c r="AE248" s="13"/>
      <c r="AF248" s="16"/>
      <c r="AG248" s="135" t="s">
        <v>2125</v>
      </c>
      <c r="AH248" s="16"/>
      <c r="AI248" s="16" t="s">
        <v>1079</v>
      </c>
      <c r="AJ248" t="s">
        <v>286</v>
      </c>
      <c r="AK248" s="56" t="s">
        <v>325</v>
      </c>
      <c r="AL248" s="16"/>
      <c r="AT248" s="13"/>
      <c r="BE248" t="s">
        <v>659</v>
      </c>
    </row>
    <row r="249" spans="1:57">
      <c r="A249" s="13"/>
      <c r="C249" s="14"/>
      <c r="D249" s="15"/>
      <c r="E249" s="13"/>
      <c r="F249" s="13"/>
      <c r="G249" s="13"/>
      <c r="H249" s="13"/>
      <c r="J249" s="13"/>
      <c r="K249" s="16"/>
      <c r="L249" s="17"/>
      <c r="M249" s="13"/>
      <c r="N249" s="15"/>
      <c r="O249" s="13"/>
      <c r="P249" t="s">
        <v>805</v>
      </c>
      <c r="Q249" s="13"/>
      <c r="R249" s="13"/>
      <c r="S249" s="13"/>
      <c r="T249" s="13"/>
      <c r="U249" s="13"/>
      <c r="W249" s="13"/>
      <c r="X249" s="13"/>
      <c r="Y249" s="13"/>
      <c r="Z249" s="13"/>
      <c r="AA249" s="17"/>
      <c r="AB249" s="16"/>
      <c r="AC249" s="17"/>
      <c r="AD249" s="13"/>
      <c r="AE249" s="13"/>
      <c r="AF249" s="16"/>
      <c r="AG249" s="135" t="s">
        <v>2126</v>
      </c>
      <c r="AH249" s="16"/>
      <c r="AI249" s="16" t="s">
        <v>1080</v>
      </c>
      <c r="AJ249" t="s">
        <v>286</v>
      </c>
      <c r="AK249" s="56" t="s">
        <v>325</v>
      </c>
      <c r="AL249" s="16"/>
      <c r="AT249" s="13"/>
      <c r="BE249" t="s">
        <v>805</v>
      </c>
    </row>
    <row r="250" spans="1:57">
      <c r="A250" s="13"/>
      <c r="C250" s="14"/>
      <c r="D250" s="15"/>
      <c r="E250" s="13"/>
      <c r="F250" s="13"/>
      <c r="G250" s="13"/>
      <c r="H250" s="13"/>
      <c r="J250" s="13"/>
      <c r="K250" s="16"/>
      <c r="L250" s="17"/>
      <c r="M250" s="13"/>
      <c r="N250" s="15"/>
      <c r="O250" s="13"/>
      <c r="P250" t="s">
        <v>660</v>
      </c>
      <c r="Q250" s="13"/>
      <c r="R250" s="13"/>
      <c r="S250" s="13"/>
      <c r="T250" s="13"/>
      <c r="U250" s="13"/>
      <c r="W250" s="13"/>
      <c r="X250" s="13"/>
      <c r="Y250" s="13"/>
      <c r="Z250" s="13"/>
      <c r="AA250" s="17"/>
      <c r="AB250" s="16"/>
      <c r="AC250" s="17"/>
      <c r="AD250" s="13"/>
      <c r="AE250" s="13"/>
      <c r="AF250" s="16"/>
      <c r="AG250" s="135" t="s">
        <v>2127</v>
      </c>
      <c r="AH250" s="16"/>
      <c r="AI250" s="16" t="s">
        <v>1081</v>
      </c>
      <c r="AJ250" t="s">
        <v>286</v>
      </c>
      <c r="AK250" s="56" t="s">
        <v>325</v>
      </c>
      <c r="AL250" s="16"/>
      <c r="AT250" s="13"/>
      <c r="BE250" t="s">
        <v>660</v>
      </c>
    </row>
    <row r="251" spans="1:57">
      <c r="A251" s="13"/>
      <c r="C251" s="14"/>
      <c r="D251" s="15"/>
      <c r="E251" s="13"/>
      <c r="F251" s="13"/>
      <c r="G251" s="13"/>
      <c r="H251" s="13"/>
      <c r="J251" s="13"/>
      <c r="K251" s="16"/>
      <c r="L251" s="17"/>
      <c r="M251" s="13"/>
      <c r="N251" s="15"/>
      <c r="O251" s="13"/>
      <c r="P251" t="s">
        <v>658</v>
      </c>
      <c r="Q251" s="13"/>
      <c r="R251" s="13"/>
      <c r="S251" s="13"/>
      <c r="T251" s="13"/>
      <c r="U251" s="13"/>
      <c r="W251" s="13"/>
      <c r="X251" s="13"/>
      <c r="Y251" s="13"/>
      <c r="Z251" s="13"/>
      <c r="AA251" s="17"/>
      <c r="AB251" s="16"/>
      <c r="AC251" s="17"/>
      <c r="AD251" s="13"/>
      <c r="AE251" s="13"/>
      <c r="AF251" s="16"/>
      <c r="AG251" s="135" t="s">
        <v>2128</v>
      </c>
      <c r="AH251" s="16"/>
      <c r="AI251" s="16" t="s">
        <v>1082</v>
      </c>
      <c r="AJ251" t="s">
        <v>286</v>
      </c>
      <c r="AK251" s="56" t="s">
        <v>325</v>
      </c>
      <c r="AL251" s="16"/>
      <c r="AT251" s="13"/>
      <c r="BE251" t="s">
        <v>658</v>
      </c>
    </row>
    <row r="252" spans="1:57">
      <c r="A252" s="13"/>
      <c r="C252" s="14"/>
      <c r="D252" s="15"/>
      <c r="E252" s="13"/>
      <c r="F252" s="13"/>
      <c r="G252" s="13"/>
      <c r="H252" s="13"/>
      <c r="J252" s="13"/>
      <c r="K252" s="16"/>
      <c r="L252" s="17"/>
      <c r="M252" s="13"/>
      <c r="N252" s="15"/>
      <c r="O252" s="13"/>
      <c r="P252" t="s">
        <v>798</v>
      </c>
      <c r="Q252" s="13"/>
      <c r="R252" s="13"/>
      <c r="S252" s="13"/>
      <c r="T252" s="13"/>
      <c r="U252" s="13"/>
      <c r="W252" s="13"/>
      <c r="X252" s="13"/>
      <c r="Y252" s="13"/>
      <c r="Z252" s="13"/>
      <c r="AA252" s="17"/>
      <c r="AB252" s="16"/>
      <c r="AC252" s="17"/>
      <c r="AD252" s="13"/>
      <c r="AE252" s="13"/>
      <c r="AF252" s="16"/>
      <c r="AG252" s="135" t="s">
        <v>2129</v>
      </c>
      <c r="AH252" s="16"/>
      <c r="AI252" s="16" t="s">
        <v>1083</v>
      </c>
      <c r="AJ252" t="s">
        <v>286</v>
      </c>
      <c r="AK252" s="56" t="s">
        <v>325</v>
      </c>
      <c r="AL252" s="16"/>
      <c r="AT252" s="13"/>
      <c r="BE252" t="s">
        <v>798</v>
      </c>
    </row>
    <row r="253" spans="1:57">
      <c r="A253" s="13"/>
      <c r="C253" s="14"/>
      <c r="D253" s="15"/>
      <c r="E253" s="13"/>
      <c r="F253" s="13"/>
      <c r="G253" s="13"/>
      <c r="H253" s="13"/>
      <c r="J253" s="13"/>
      <c r="K253" s="16"/>
      <c r="L253" s="17"/>
      <c r="M253" s="13"/>
      <c r="N253" s="15"/>
      <c r="O253" s="13"/>
      <c r="P253" t="s">
        <v>663</v>
      </c>
      <c r="Q253" s="13"/>
      <c r="R253" s="13"/>
      <c r="S253" s="13"/>
      <c r="T253" s="13"/>
      <c r="U253" s="13"/>
      <c r="W253" s="13"/>
      <c r="X253" s="13"/>
      <c r="Y253" s="13"/>
      <c r="Z253" s="13"/>
      <c r="AA253" s="17"/>
      <c r="AB253" s="16"/>
      <c r="AC253" s="17"/>
      <c r="AD253" s="13"/>
      <c r="AE253" s="13"/>
      <c r="AF253" s="16"/>
      <c r="AG253" s="135" t="s">
        <v>2130</v>
      </c>
      <c r="AH253" s="16"/>
      <c r="AI253" s="16" t="s">
        <v>1084</v>
      </c>
      <c r="AJ253" t="s">
        <v>286</v>
      </c>
      <c r="AK253" s="56" t="s">
        <v>325</v>
      </c>
      <c r="AL253" s="16"/>
      <c r="AT253" s="13"/>
      <c r="BE253" t="s">
        <v>663</v>
      </c>
    </row>
    <row r="254" spans="1:57">
      <c r="A254" s="13"/>
      <c r="C254" s="14"/>
      <c r="D254" s="15"/>
      <c r="E254" s="13"/>
      <c r="F254" s="13"/>
      <c r="G254" s="13"/>
      <c r="H254" s="13"/>
      <c r="J254" s="13"/>
      <c r="K254" s="16"/>
      <c r="L254" s="17"/>
      <c r="M254" s="13"/>
      <c r="N254" s="15"/>
      <c r="O254" s="13"/>
      <c r="P254" t="s">
        <v>841</v>
      </c>
      <c r="Q254" s="13"/>
      <c r="R254" s="13"/>
      <c r="S254" s="13"/>
      <c r="T254" s="13"/>
      <c r="U254" s="13"/>
      <c r="W254" s="13"/>
      <c r="X254" s="13"/>
      <c r="Y254" s="13"/>
      <c r="Z254" s="13"/>
      <c r="AA254" s="17"/>
      <c r="AB254" s="16"/>
      <c r="AC254" s="17"/>
      <c r="AD254" s="13"/>
      <c r="AE254" s="13"/>
      <c r="AF254" s="16"/>
      <c r="AG254" s="135" t="s">
        <v>2131</v>
      </c>
      <c r="AH254" s="16"/>
      <c r="AI254" s="16" t="s">
        <v>1085</v>
      </c>
      <c r="AJ254" t="s">
        <v>286</v>
      </c>
      <c r="AK254" s="56" t="s">
        <v>325</v>
      </c>
      <c r="AL254" s="16"/>
      <c r="AT254" s="13"/>
      <c r="BE254" t="s">
        <v>841</v>
      </c>
    </row>
    <row r="255" spans="1:57">
      <c r="A255" s="13"/>
      <c r="C255" s="14"/>
      <c r="D255" s="15"/>
      <c r="E255" s="13"/>
      <c r="F255" s="13"/>
      <c r="G255" s="13"/>
      <c r="H255" s="13"/>
      <c r="J255" s="13"/>
      <c r="K255" s="16"/>
      <c r="L255" s="17"/>
      <c r="M255" s="13"/>
      <c r="N255" s="15"/>
      <c r="O255" s="13"/>
      <c r="P255" t="s">
        <v>842</v>
      </c>
      <c r="Q255" s="13"/>
      <c r="R255" s="13"/>
      <c r="S255" s="13"/>
      <c r="T255" s="13"/>
      <c r="U255" s="13"/>
      <c r="W255" s="13"/>
      <c r="X255" s="13"/>
      <c r="Y255" s="13"/>
      <c r="Z255" s="13"/>
      <c r="AA255" s="17"/>
      <c r="AB255" s="16"/>
      <c r="AC255" s="17"/>
      <c r="AD255" s="13"/>
      <c r="AE255" s="13"/>
      <c r="AF255" s="16"/>
      <c r="AG255" s="135" t="s">
        <v>2132</v>
      </c>
      <c r="AH255" s="16"/>
      <c r="AI255" s="16" t="s">
        <v>1086</v>
      </c>
      <c r="AJ255" t="s">
        <v>286</v>
      </c>
      <c r="AK255" s="56" t="s">
        <v>325</v>
      </c>
      <c r="AL255" s="16"/>
      <c r="AT255" s="13"/>
      <c r="BE255" t="s">
        <v>842</v>
      </c>
    </row>
    <row r="256" spans="1:57">
      <c r="A256" s="13"/>
      <c r="C256" s="14"/>
      <c r="D256" s="15"/>
      <c r="E256" s="13"/>
      <c r="F256" s="13"/>
      <c r="G256" s="13"/>
      <c r="H256" s="13"/>
      <c r="J256" s="13"/>
      <c r="K256" s="16"/>
      <c r="L256" s="17"/>
      <c r="M256" s="13"/>
      <c r="N256" s="15"/>
      <c r="O256" s="13"/>
      <c r="P256" t="s">
        <v>703</v>
      </c>
      <c r="Q256" s="13"/>
      <c r="R256" s="13"/>
      <c r="S256" s="13"/>
      <c r="T256" s="13"/>
      <c r="U256" s="13"/>
      <c r="W256" s="13"/>
      <c r="X256" s="13"/>
      <c r="Y256" s="13"/>
      <c r="Z256" s="13"/>
      <c r="AA256" s="17"/>
      <c r="AB256" s="16"/>
      <c r="AC256" s="17"/>
      <c r="AD256" s="13"/>
      <c r="AE256" s="13"/>
      <c r="AF256" s="16"/>
      <c r="AG256" s="135" t="s">
        <v>2133</v>
      </c>
      <c r="AH256" s="16"/>
      <c r="AI256" s="16" t="s">
        <v>1087</v>
      </c>
      <c r="AJ256" t="s">
        <v>286</v>
      </c>
      <c r="AK256" s="56" t="s">
        <v>325</v>
      </c>
      <c r="AL256" s="16"/>
      <c r="AT256" s="13"/>
      <c r="BE256" t="s">
        <v>703</v>
      </c>
    </row>
    <row r="257" spans="1:57">
      <c r="A257" s="13"/>
      <c r="C257" s="14"/>
      <c r="D257" s="15"/>
      <c r="E257" s="13"/>
      <c r="F257" s="13"/>
      <c r="G257" s="13"/>
      <c r="H257" s="13"/>
      <c r="J257" s="13"/>
      <c r="K257" s="16"/>
      <c r="L257" s="17"/>
      <c r="M257" s="13"/>
      <c r="N257" s="15"/>
      <c r="O257" s="13"/>
      <c r="P257" t="s">
        <v>704</v>
      </c>
      <c r="Q257" s="13"/>
      <c r="R257" s="13"/>
      <c r="S257" s="13"/>
      <c r="T257" s="13"/>
      <c r="U257" s="13"/>
      <c r="W257" s="13"/>
      <c r="X257" s="13"/>
      <c r="Y257" s="13"/>
      <c r="Z257" s="13"/>
      <c r="AA257" s="17"/>
      <c r="AB257" s="16"/>
      <c r="AC257" s="17"/>
      <c r="AD257" s="13"/>
      <c r="AE257" s="13"/>
      <c r="AF257" s="16"/>
      <c r="AG257" s="135" t="s">
        <v>2134</v>
      </c>
      <c r="AH257" s="16"/>
      <c r="AI257" s="16" t="s">
        <v>1088</v>
      </c>
      <c r="AJ257" t="s">
        <v>286</v>
      </c>
      <c r="AK257" s="56" t="s">
        <v>325</v>
      </c>
      <c r="AL257" s="16"/>
      <c r="AT257" s="13"/>
      <c r="BE257" t="s">
        <v>704</v>
      </c>
    </row>
    <row r="258" spans="1:57">
      <c r="A258" s="13"/>
      <c r="C258" s="14"/>
      <c r="D258" s="15"/>
      <c r="E258" s="13"/>
      <c r="F258" s="13"/>
      <c r="G258" s="13"/>
      <c r="H258" s="13"/>
      <c r="J258" s="13"/>
      <c r="K258" s="16"/>
      <c r="L258" s="17"/>
      <c r="M258" s="13"/>
      <c r="N258" s="15"/>
      <c r="O258" s="13"/>
      <c r="P258" s="13" t="s">
        <v>178</v>
      </c>
      <c r="Q258" s="13"/>
      <c r="R258" s="13"/>
      <c r="S258" s="13"/>
      <c r="T258" s="13"/>
      <c r="U258" s="13"/>
      <c r="W258" s="13"/>
      <c r="X258" s="13"/>
      <c r="Y258" s="13"/>
      <c r="Z258" s="13"/>
      <c r="AA258" s="17"/>
      <c r="AB258" s="16"/>
      <c r="AC258" s="17"/>
      <c r="AD258" s="13"/>
      <c r="AE258" s="13"/>
      <c r="AF258" s="16"/>
      <c r="AG258" s="135" t="s">
        <v>2135</v>
      </c>
      <c r="AH258" s="16"/>
      <c r="AI258" s="16" t="s">
        <v>1089</v>
      </c>
      <c r="AJ258" t="s">
        <v>286</v>
      </c>
      <c r="AK258" s="56" t="s">
        <v>325</v>
      </c>
      <c r="AL258" s="16"/>
      <c r="AT258" s="13"/>
      <c r="BE258" s="13" t="s">
        <v>178</v>
      </c>
    </row>
    <row r="259" spans="1:57">
      <c r="A259" s="13"/>
      <c r="C259" s="14"/>
      <c r="D259" s="15"/>
      <c r="E259" s="13"/>
      <c r="F259" s="13"/>
      <c r="G259" s="13"/>
      <c r="H259" s="13"/>
      <c r="J259" s="13"/>
      <c r="K259" s="16"/>
      <c r="L259" s="17"/>
      <c r="M259" s="13"/>
      <c r="N259" s="15"/>
      <c r="O259" s="13"/>
      <c r="P259" s="13"/>
      <c r="Q259" s="13"/>
      <c r="R259" s="13"/>
      <c r="S259" s="13"/>
      <c r="T259" s="13"/>
      <c r="U259" s="15"/>
      <c r="W259" s="13"/>
      <c r="X259" s="13"/>
      <c r="Y259" s="13"/>
      <c r="Z259" s="17"/>
      <c r="AA259" s="16"/>
      <c r="AB259" s="17"/>
      <c r="AC259" s="13"/>
      <c r="AD259" s="13"/>
      <c r="AE259" s="16"/>
      <c r="AF259" s="16"/>
      <c r="AG259" s="135" t="s">
        <v>2136</v>
      </c>
      <c r="AH259" s="16"/>
      <c r="AI259" s="16" t="s">
        <v>1090</v>
      </c>
      <c r="AJ259" t="s">
        <v>286</v>
      </c>
      <c r="AK259" s="56" t="s">
        <v>325</v>
      </c>
      <c r="AL259" s="16"/>
    </row>
    <row r="260" spans="1:57">
      <c r="A260" s="13"/>
      <c r="C260" s="14"/>
      <c r="D260" s="15"/>
      <c r="E260" s="13"/>
      <c r="F260" s="13"/>
      <c r="G260" s="13"/>
      <c r="H260" s="13"/>
      <c r="J260" s="13"/>
      <c r="K260" s="16"/>
      <c r="L260" s="17"/>
      <c r="M260" s="13"/>
      <c r="N260" s="15"/>
      <c r="O260" s="13"/>
      <c r="P260" s="13"/>
      <c r="Q260" s="13"/>
      <c r="R260" s="13"/>
      <c r="S260" s="13"/>
      <c r="T260" s="13"/>
      <c r="U260" s="15"/>
      <c r="W260" s="13"/>
      <c r="X260" s="13"/>
      <c r="Y260" s="13"/>
      <c r="Z260" s="17"/>
      <c r="AA260" s="16"/>
      <c r="AB260" s="17"/>
      <c r="AC260" s="13"/>
      <c r="AD260" s="13"/>
      <c r="AE260" s="16"/>
      <c r="AF260" s="16"/>
      <c r="AG260" s="135" t="s">
        <v>2137</v>
      </c>
      <c r="AH260" s="16"/>
      <c r="AI260" s="16" t="s">
        <v>1091</v>
      </c>
      <c r="AJ260" t="s">
        <v>286</v>
      </c>
      <c r="AK260" s="56" t="s">
        <v>325</v>
      </c>
      <c r="AL260" s="16"/>
    </row>
    <row r="261" spans="1:57">
      <c r="A261" s="13"/>
      <c r="C261" s="14"/>
      <c r="D261" s="15"/>
      <c r="E261" s="13"/>
      <c r="F261" s="13"/>
      <c r="G261" s="13"/>
      <c r="H261" s="13"/>
      <c r="J261" s="13"/>
      <c r="K261" s="16"/>
      <c r="L261" s="17"/>
      <c r="M261" s="13"/>
      <c r="N261" s="15"/>
      <c r="O261" s="13"/>
      <c r="P261" s="13"/>
      <c r="Q261" s="13"/>
      <c r="R261" s="13"/>
      <c r="S261" s="13"/>
      <c r="T261" s="13"/>
      <c r="U261" s="15"/>
      <c r="W261" s="13"/>
      <c r="X261" s="13"/>
      <c r="Y261" s="13"/>
      <c r="Z261" s="17"/>
      <c r="AA261" s="16"/>
      <c r="AB261" s="17"/>
      <c r="AC261" s="13"/>
      <c r="AD261" s="13"/>
      <c r="AE261" s="16"/>
      <c r="AF261" s="16"/>
      <c r="AG261" s="135" t="s">
        <v>2138</v>
      </c>
      <c r="AH261" s="16"/>
      <c r="AI261" s="16" t="s">
        <v>1092</v>
      </c>
      <c r="AJ261" t="s">
        <v>286</v>
      </c>
      <c r="AK261" s="56" t="s">
        <v>325</v>
      </c>
      <c r="AL261" s="16"/>
    </row>
    <row r="262" spans="1:57">
      <c r="A262" s="13"/>
      <c r="C262" s="14"/>
      <c r="D262" s="15"/>
      <c r="E262" s="13"/>
      <c r="F262" s="13"/>
      <c r="G262" s="13"/>
      <c r="H262" s="13"/>
      <c r="J262" s="13"/>
      <c r="K262" s="16"/>
      <c r="L262" s="17"/>
      <c r="M262" s="13"/>
      <c r="N262" s="15"/>
      <c r="O262" s="13"/>
      <c r="P262" s="13"/>
      <c r="Q262" s="13"/>
      <c r="R262" s="13"/>
      <c r="S262" s="13"/>
      <c r="T262" s="13"/>
      <c r="U262" s="15"/>
      <c r="W262" s="13"/>
      <c r="X262" s="13"/>
      <c r="Y262" s="13"/>
      <c r="Z262" s="17"/>
      <c r="AA262" s="16"/>
      <c r="AB262" s="17"/>
      <c r="AC262" s="13"/>
      <c r="AD262" s="13"/>
      <c r="AE262" s="16"/>
      <c r="AF262" s="16"/>
      <c r="AG262" s="135" t="s">
        <v>2139</v>
      </c>
      <c r="AH262" s="16"/>
      <c r="AI262" s="16" t="s">
        <v>1093</v>
      </c>
      <c r="AJ262" t="s">
        <v>286</v>
      </c>
      <c r="AK262" s="56" t="s">
        <v>325</v>
      </c>
      <c r="AL262" s="16"/>
    </row>
    <row r="263" spans="1:57">
      <c r="A263" s="13"/>
      <c r="C263" s="14"/>
      <c r="D263" s="15"/>
      <c r="E263" s="13"/>
      <c r="F263" s="13"/>
      <c r="G263" s="13"/>
      <c r="H263" s="13"/>
      <c r="J263" s="13"/>
      <c r="K263" s="16"/>
      <c r="L263" s="17"/>
      <c r="M263" s="13"/>
      <c r="N263" s="15"/>
      <c r="O263" s="13"/>
      <c r="P263" s="13"/>
      <c r="Q263" s="13"/>
      <c r="R263" s="13"/>
      <c r="S263" s="13"/>
      <c r="T263" s="13"/>
      <c r="U263" s="15"/>
      <c r="W263" s="13"/>
      <c r="X263" s="13"/>
      <c r="Y263" s="13"/>
      <c r="Z263" s="17"/>
      <c r="AA263" s="16"/>
      <c r="AB263" s="17"/>
      <c r="AC263" s="13"/>
      <c r="AD263" s="13"/>
      <c r="AE263" s="16"/>
      <c r="AF263" s="16"/>
      <c r="AG263" s="135" t="s">
        <v>2140</v>
      </c>
      <c r="AH263" s="16"/>
      <c r="AI263" s="16" t="s">
        <v>1094</v>
      </c>
      <c r="AJ263" t="s">
        <v>286</v>
      </c>
      <c r="AK263" s="56" t="s">
        <v>325</v>
      </c>
      <c r="AL263" s="16"/>
    </row>
    <row r="264" spans="1:57">
      <c r="A264" s="13"/>
      <c r="C264" s="14"/>
      <c r="D264" s="15"/>
      <c r="E264" s="13"/>
      <c r="F264" s="13"/>
      <c r="G264" s="13"/>
      <c r="H264" s="13"/>
      <c r="J264" s="13"/>
      <c r="K264" s="16"/>
      <c r="L264" s="17"/>
      <c r="M264" s="13"/>
      <c r="N264" s="15"/>
      <c r="O264" s="13"/>
      <c r="P264" s="13"/>
      <c r="Q264" s="13"/>
      <c r="R264" s="13"/>
      <c r="S264" s="13"/>
      <c r="T264" s="13"/>
      <c r="U264" s="15"/>
      <c r="W264" s="13"/>
      <c r="X264" s="13"/>
      <c r="Y264" s="13"/>
      <c r="Z264" s="17"/>
      <c r="AA264" s="16"/>
      <c r="AB264" s="17"/>
      <c r="AC264" s="13"/>
      <c r="AD264" s="13"/>
      <c r="AE264" s="16"/>
      <c r="AF264" s="16"/>
      <c r="AG264" s="135" t="s">
        <v>2141</v>
      </c>
      <c r="AH264" s="16"/>
      <c r="AI264" s="16" t="s">
        <v>1095</v>
      </c>
      <c r="AJ264" t="s">
        <v>286</v>
      </c>
      <c r="AK264" s="56" t="s">
        <v>325</v>
      </c>
      <c r="AL264" s="16"/>
    </row>
    <row r="265" spans="1:57">
      <c r="A265" s="13"/>
      <c r="C265" s="14"/>
      <c r="D265" s="15"/>
      <c r="E265" s="13"/>
      <c r="F265" s="13"/>
      <c r="G265" s="13"/>
      <c r="H265" s="13"/>
      <c r="J265" s="13"/>
      <c r="K265" s="16"/>
      <c r="L265" s="17"/>
      <c r="M265" s="13"/>
      <c r="N265" s="15"/>
      <c r="O265" s="13"/>
      <c r="P265" s="13"/>
      <c r="Q265" s="13"/>
      <c r="R265" s="13"/>
      <c r="S265" s="13"/>
      <c r="T265" s="13"/>
      <c r="U265" s="15"/>
      <c r="W265" s="13"/>
      <c r="X265" s="13"/>
      <c r="Y265" s="13"/>
      <c r="Z265" s="17"/>
      <c r="AA265" s="16"/>
      <c r="AB265" s="17"/>
      <c r="AC265" s="13"/>
      <c r="AD265" s="13"/>
      <c r="AE265" s="16"/>
      <c r="AF265" s="16"/>
      <c r="AG265" s="135" t="s">
        <v>2142</v>
      </c>
      <c r="AH265" s="16"/>
      <c r="AI265" s="16" t="s">
        <v>1096</v>
      </c>
      <c r="AJ265" t="s">
        <v>286</v>
      </c>
      <c r="AK265" s="56" t="s">
        <v>325</v>
      </c>
      <c r="AL265" s="16"/>
    </row>
    <row r="266" spans="1:57">
      <c r="A266" s="13"/>
      <c r="C266" s="14"/>
      <c r="D266" s="15"/>
      <c r="E266" s="13"/>
      <c r="F266" s="13"/>
      <c r="G266" s="13"/>
      <c r="H266" s="13"/>
      <c r="J266" s="13"/>
      <c r="K266" s="16"/>
      <c r="L266" s="17"/>
      <c r="M266" s="13"/>
      <c r="N266" s="15"/>
      <c r="O266" s="13"/>
      <c r="P266" s="13"/>
      <c r="Q266" s="13"/>
      <c r="R266" s="13"/>
      <c r="S266" s="13"/>
      <c r="T266" s="13"/>
      <c r="U266" s="15"/>
      <c r="W266" s="13"/>
      <c r="X266" s="13"/>
      <c r="Y266" s="13"/>
      <c r="Z266" s="17"/>
      <c r="AA266" s="16"/>
      <c r="AB266" s="17"/>
      <c r="AC266" s="13"/>
      <c r="AD266" s="13"/>
      <c r="AE266" s="16"/>
      <c r="AF266" s="16"/>
      <c r="AG266" s="135" t="s">
        <v>2143</v>
      </c>
      <c r="AH266" s="16"/>
      <c r="AI266" s="16" t="s">
        <v>1097</v>
      </c>
      <c r="AJ266" t="s">
        <v>286</v>
      </c>
      <c r="AK266" s="56" t="s">
        <v>325</v>
      </c>
      <c r="AL266" s="16"/>
    </row>
    <row r="267" spans="1:57">
      <c r="A267" s="13"/>
      <c r="C267" s="14"/>
      <c r="D267" s="15"/>
      <c r="E267" s="13"/>
      <c r="F267" s="13"/>
      <c r="G267" s="13"/>
      <c r="H267" s="13"/>
      <c r="J267" s="13"/>
      <c r="K267" s="16"/>
      <c r="L267" s="17"/>
      <c r="M267" s="13"/>
      <c r="N267" s="15"/>
      <c r="O267" s="13"/>
      <c r="P267" s="13"/>
      <c r="Q267" s="13"/>
      <c r="R267" s="13"/>
      <c r="S267" s="13"/>
      <c r="T267" s="13"/>
      <c r="U267" s="15"/>
      <c r="W267" s="13"/>
      <c r="X267" s="13"/>
      <c r="Y267" s="13"/>
      <c r="Z267" s="17"/>
      <c r="AA267" s="16"/>
      <c r="AB267" s="17"/>
      <c r="AC267" s="13"/>
      <c r="AD267" s="13"/>
      <c r="AE267" s="16"/>
      <c r="AF267" s="16"/>
      <c r="AG267" s="135" t="s">
        <v>2144</v>
      </c>
      <c r="AH267" s="16"/>
      <c r="AI267" s="16" t="s">
        <v>1098</v>
      </c>
      <c r="AJ267" t="s">
        <v>286</v>
      </c>
      <c r="AK267" s="56" t="s">
        <v>325</v>
      </c>
      <c r="AL267" s="16"/>
    </row>
    <row r="268" spans="1:57">
      <c r="A268" s="13"/>
      <c r="C268" s="14"/>
      <c r="D268" s="15"/>
      <c r="E268" s="13"/>
      <c r="F268" s="13"/>
      <c r="G268" s="13"/>
      <c r="H268" s="13"/>
      <c r="J268" s="13"/>
      <c r="K268" s="16"/>
      <c r="L268" s="17"/>
      <c r="M268" s="13"/>
      <c r="N268" s="15"/>
      <c r="O268" s="13"/>
      <c r="P268" s="13"/>
      <c r="Q268" s="13"/>
      <c r="R268" s="13"/>
      <c r="S268" s="13"/>
      <c r="T268" s="13"/>
      <c r="U268" s="15"/>
      <c r="W268" s="13"/>
      <c r="X268" s="13"/>
      <c r="Y268" s="13"/>
      <c r="Z268" s="17"/>
      <c r="AA268" s="16"/>
      <c r="AB268" s="17"/>
      <c r="AC268" s="13"/>
      <c r="AD268" s="13"/>
      <c r="AE268" s="16"/>
      <c r="AF268" s="16"/>
      <c r="AG268" s="135" t="s">
        <v>2145</v>
      </c>
      <c r="AH268" s="16"/>
      <c r="AI268" s="16" t="s">
        <v>1099</v>
      </c>
      <c r="AJ268" t="s">
        <v>286</v>
      </c>
      <c r="AK268" s="56" t="s">
        <v>325</v>
      </c>
      <c r="AL268" s="16"/>
    </row>
    <row r="269" spans="1:57">
      <c r="A269" s="13"/>
      <c r="C269" s="14"/>
      <c r="D269" s="15"/>
      <c r="E269" s="13"/>
      <c r="F269" s="13"/>
      <c r="G269" s="13"/>
      <c r="H269" s="13"/>
      <c r="J269" s="13"/>
      <c r="K269" s="16"/>
      <c r="L269" s="17"/>
      <c r="M269" s="13"/>
      <c r="N269" s="15"/>
      <c r="O269" s="13"/>
      <c r="P269" s="13"/>
      <c r="Q269" s="13"/>
      <c r="R269" s="13"/>
      <c r="S269" s="13"/>
      <c r="T269" s="13"/>
      <c r="U269" s="15"/>
      <c r="W269" s="13"/>
      <c r="X269" s="13"/>
      <c r="Y269" s="13"/>
      <c r="Z269" s="17"/>
      <c r="AA269" s="16"/>
      <c r="AB269" s="17"/>
      <c r="AC269" s="13"/>
      <c r="AD269" s="13"/>
      <c r="AE269" s="16"/>
      <c r="AF269" s="16"/>
      <c r="AG269" s="55" t="s">
        <v>2146</v>
      </c>
      <c r="AH269" s="14"/>
      <c r="AI269" s="17" t="s">
        <v>1100</v>
      </c>
      <c r="AJ269" t="s">
        <v>286</v>
      </c>
      <c r="AK269" s="56" t="s">
        <v>325</v>
      </c>
      <c r="AL269" s="16"/>
    </row>
    <row r="270" spans="1:57">
      <c r="A270" s="13"/>
      <c r="C270" s="14"/>
      <c r="D270" s="15"/>
      <c r="E270" s="13"/>
      <c r="F270" s="13"/>
      <c r="G270" s="13"/>
      <c r="H270" s="13"/>
      <c r="J270" s="13"/>
      <c r="K270" s="16"/>
      <c r="L270" s="17"/>
      <c r="M270" s="13"/>
      <c r="N270" s="15"/>
      <c r="O270" s="13"/>
      <c r="P270" s="13"/>
      <c r="Q270" s="13"/>
      <c r="R270" s="13"/>
      <c r="S270" s="13"/>
      <c r="T270" s="13"/>
      <c r="U270" s="15"/>
      <c r="W270" s="13"/>
      <c r="X270" s="13"/>
      <c r="Y270" s="13"/>
      <c r="Z270" s="17"/>
      <c r="AA270" s="16"/>
      <c r="AB270" s="17"/>
      <c r="AC270" s="13"/>
      <c r="AD270" s="13"/>
      <c r="AE270" s="16"/>
      <c r="AF270" s="16"/>
      <c r="AG270" s="55" t="s">
        <v>2147</v>
      </c>
      <c r="AH270" s="14"/>
      <c r="AI270" s="17" t="s">
        <v>1101</v>
      </c>
      <c r="AJ270" t="s">
        <v>286</v>
      </c>
      <c r="AK270" s="56" t="s">
        <v>325</v>
      </c>
      <c r="AL270" s="16"/>
    </row>
    <row r="271" spans="1:57">
      <c r="A271" s="13"/>
      <c r="C271" s="14"/>
      <c r="D271" s="15"/>
      <c r="E271" s="13"/>
      <c r="F271" s="13"/>
      <c r="G271" s="13"/>
      <c r="H271" s="13"/>
      <c r="J271" s="13"/>
      <c r="K271" s="16"/>
      <c r="L271" s="17"/>
      <c r="M271" s="13"/>
      <c r="N271" s="15"/>
      <c r="O271" s="13"/>
      <c r="P271" s="13"/>
      <c r="Q271" s="13"/>
      <c r="R271" s="13"/>
      <c r="S271" s="13"/>
      <c r="T271" s="13"/>
      <c r="U271" s="15"/>
      <c r="W271" s="13"/>
      <c r="X271" s="13"/>
      <c r="Y271" s="13"/>
      <c r="Z271" s="17"/>
      <c r="AA271" s="16"/>
      <c r="AB271" s="17"/>
      <c r="AC271" s="13"/>
      <c r="AD271" s="13"/>
      <c r="AE271" s="16"/>
      <c r="AF271" s="16"/>
      <c r="AG271" s="55" t="s">
        <v>2148</v>
      </c>
      <c r="AH271" s="14"/>
      <c r="AI271" s="17" t="s">
        <v>1102</v>
      </c>
      <c r="AJ271" t="s">
        <v>286</v>
      </c>
      <c r="AK271" s="56" t="s">
        <v>325</v>
      </c>
      <c r="AL271" s="16"/>
    </row>
    <row r="272" spans="1:57">
      <c r="A272" s="13"/>
      <c r="C272" s="14"/>
      <c r="D272" s="15"/>
      <c r="E272" s="13"/>
      <c r="F272" s="13"/>
      <c r="G272" s="13"/>
      <c r="H272" s="13"/>
      <c r="J272" s="13"/>
      <c r="K272" s="16"/>
      <c r="L272" s="17"/>
      <c r="M272" s="13"/>
      <c r="N272" s="15"/>
      <c r="O272" s="13"/>
      <c r="P272" s="13"/>
      <c r="Q272" s="13"/>
      <c r="R272" s="13"/>
      <c r="S272" s="13"/>
      <c r="T272" s="13"/>
      <c r="U272" s="15"/>
      <c r="W272" s="13"/>
      <c r="X272" s="13"/>
      <c r="Y272" s="13"/>
      <c r="Z272" s="17"/>
      <c r="AA272" s="16"/>
      <c r="AB272" s="17"/>
      <c r="AC272" s="13"/>
      <c r="AD272" s="13"/>
      <c r="AE272" s="16"/>
      <c r="AF272" s="16"/>
      <c r="AG272" s="55" t="s">
        <v>2149</v>
      </c>
      <c r="AH272" s="14"/>
      <c r="AI272" s="17" t="s">
        <v>1103</v>
      </c>
      <c r="AJ272" t="s">
        <v>286</v>
      </c>
      <c r="AK272" s="56" t="s">
        <v>325</v>
      </c>
      <c r="AL272" s="16"/>
    </row>
    <row r="273" spans="1:38">
      <c r="A273" s="13"/>
      <c r="C273" s="14"/>
      <c r="D273" s="15"/>
      <c r="E273" s="13"/>
      <c r="F273" s="13"/>
      <c r="G273" s="13"/>
      <c r="H273" s="13"/>
      <c r="J273" s="13"/>
      <c r="K273" s="16"/>
      <c r="L273" s="17"/>
      <c r="M273" s="13"/>
      <c r="N273" s="15"/>
      <c r="O273" s="13"/>
      <c r="P273" s="13"/>
      <c r="Q273" s="13"/>
      <c r="R273" s="13"/>
      <c r="S273" s="13"/>
      <c r="T273" s="13"/>
      <c r="U273" s="15"/>
      <c r="W273" s="13"/>
      <c r="X273" s="13"/>
      <c r="Y273" s="13"/>
      <c r="Z273" s="17"/>
      <c r="AA273" s="16"/>
      <c r="AB273" s="17"/>
      <c r="AC273" s="13"/>
      <c r="AD273" s="13"/>
      <c r="AE273" s="16"/>
      <c r="AF273" s="16"/>
      <c r="AG273" s="55" t="s">
        <v>2150</v>
      </c>
      <c r="AH273" s="14"/>
      <c r="AI273" s="17" t="s">
        <v>1104</v>
      </c>
      <c r="AJ273" t="s">
        <v>286</v>
      </c>
      <c r="AK273" s="56" t="s">
        <v>325</v>
      </c>
      <c r="AL273" s="16"/>
    </row>
    <row r="274" spans="1:38">
      <c r="A274" s="13"/>
      <c r="C274" s="14"/>
      <c r="D274" s="15"/>
      <c r="E274" s="13"/>
      <c r="F274" s="13"/>
      <c r="G274" s="13"/>
      <c r="H274" s="13"/>
      <c r="J274" s="13"/>
      <c r="K274" s="16"/>
      <c r="L274" s="17"/>
      <c r="M274" s="13"/>
      <c r="N274" s="15"/>
      <c r="O274" s="13"/>
      <c r="P274" s="13"/>
      <c r="Q274" s="13"/>
      <c r="R274" s="13"/>
      <c r="S274" s="13"/>
      <c r="T274" s="13"/>
      <c r="U274" s="15"/>
      <c r="W274" s="13"/>
      <c r="X274" s="13"/>
      <c r="Y274" s="13"/>
      <c r="Z274" s="17"/>
      <c r="AA274" s="16"/>
      <c r="AB274" s="17"/>
      <c r="AC274" s="13"/>
      <c r="AD274" s="13"/>
      <c r="AE274" s="16"/>
      <c r="AF274" s="16"/>
      <c r="AG274" s="55" t="s">
        <v>2151</v>
      </c>
      <c r="AH274" s="14"/>
      <c r="AI274" s="17" t="s">
        <v>1105</v>
      </c>
      <c r="AJ274" t="s">
        <v>286</v>
      </c>
      <c r="AK274" s="56" t="s">
        <v>325</v>
      </c>
      <c r="AL274" s="16"/>
    </row>
    <row r="275" spans="1:38">
      <c r="A275" s="13"/>
      <c r="C275" s="14"/>
      <c r="D275" s="15"/>
      <c r="E275" s="13"/>
      <c r="F275" s="13"/>
      <c r="G275" s="13"/>
      <c r="H275" s="13"/>
      <c r="J275" s="13"/>
      <c r="K275" s="16"/>
      <c r="L275" s="17"/>
      <c r="M275" s="13"/>
      <c r="N275" s="15"/>
      <c r="O275" s="13"/>
      <c r="P275" s="13"/>
      <c r="Q275" s="13"/>
      <c r="R275" s="13"/>
      <c r="S275" s="13"/>
      <c r="T275" s="13"/>
      <c r="U275" s="15"/>
      <c r="W275" s="13"/>
      <c r="X275" s="13"/>
      <c r="Y275" s="13"/>
      <c r="Z275" s="17"/>
      <c r="AA275" s="16"/>
      <c r="AB275" s="17"/>
      <c r="AC275" s="13"/>
      <c r="AD275" s="13"/>
      <c r="AE275" s="16"/>
      <c r="AF275" s="16"/>
      <c r="AG275" s="55" t="s">
        <v>2152</v>
      </c>
      <c r="AH275" s="14"/>
      <c r="AI275" s="17" t="s">
        <v>1106</v>
      </c>
      <c r="AJ275" t="s">
        <v>286</v>
      </c>
      <c r="AK275" s="56" t="s">
        <v>325</v>
      </c>
      <c r="AL275" s="16"/>
    </row>
    <row r="276" spans="1:38">
      <c r="A276" s="13"/>
      <c r="C276" s="14"/>
      <c r="D276" s="15"/>
      <c r="E276" s="13"/>
      <c r="F276" s="13"/>
      <c r="G276" s="13"/>
      <c r="H276" s="13"/>
      <c r="J276" s="13"/>
      <c r="K276" s="16"/>
      <c r="L276" s="17"/>
      <c r="M276" s="13"/>
      <c r="N276" s="15"/>
      <c r="O276" s="13"/>
      <c r="P276" s="13"/>
      <c r="Q276" s="13"/>
      <c r="R276" s="13"/>
      <c r="S276" s="13"/>
      <c r="T276" s="13"/>
      <c r="U276" s="15"/>
      <c r="W276" s="13"/>
      <c r="X276" s="13"/>
      <c r="Y276" s="13"/>
      <c r="Z276" s="17"/>
      <c r="AA276" s="16"/>
      <c r="AB276" s="17"/>
      <c r="AC276" s="13"/>
      <c r="AD276" s="13"/>
      <c r="AE276" s="16"/>
      <c r="AF276" s="16"/>
      <c r="AG276" s="55" t="s">
        <v>2153</v>
      </c>
      <c r="AH276" s="14"/>
      <c r="AI276" s="17" t="s">
        <v>1107</v>
      </c>
      <c r="AJ276" t="s">
        <v>286</v>
      </c>
      <c r="AK276" s="56" t="s">
        <v>325</v>
      </c>
      <c r="AL276" s="16"/>
    </row>
    <row r="277" spans="1:38">
      <c r="A277" s="13"/>
      <c r="C277" s="14"/>
      <c r="D277" s="15"/>
      <c r="E277" s="13"/>
      <c r="F277" s="13"/>
      <c r="G277" s="13"/>
      <c r="H277" s="13"/>
      <c r="J277" s="13"/>
      <c r="K277" s="16"/>
      <c r="L277" s="17"/>
      <c r="M277" s="13"/>
      <c r="N277" s="15"/>
      <c r="O277" s="13"/>
      <c r="P277" s="13"/>
      <c r="Q277" s="13"/>
      <c r="R277" s="13"/>
      <c r="S277" s="13"/>
      <c r="T277" s="13"/>
      <c r="U277" s="15"/>
      <c r="W277" s="13"/>
      <c r="X277" s="13"/>
      <c r="Y277" s="13"/>
      <c r="Z277" s="17"/>
      <c r="AA277" s="16"/>
      <c r="AB277" s="17"/>
      <c r="AC277" s="13"/>
      <c r="AD277" s="13"/>
      <c r="AE277" s="16"/>
      <c r="AF277" s="16"/>
      <c r="AG277" s="55" t="s">
        <v>2154</v>
      </c>
      <c r="AH277" s="14"/>
      <c r="AI277" s="17" t="s">
        <v>1108</v>
      </c>
      <c r="AJ277" t="s">
        <v>286</v>
      </c>
      <c r="AK277" s="56" t="s">
        <v>325</v>
      </c>
      <c r="AL277" s="16"/>
    </row>
    <row r="278" spans="1:38">
      <c r="A278" s="13"/>
      <c r="C278" s="14"/>
      <c r="D278" s="15"/>
      <c r="E278" s="13"/>
      <c r="F278" s="13"/>
      <c r="G278" s="13"/>
      <c r="H278" s="13"/>
      <c r="J278" s="13"/>
      <c r="K278" s="16"/>
      <c r="L278" s="17"/>
      <c r="M278" s="13"/>
      <c r="N278" s="15"/>
      <c r="O278" s="13"/>
      <c r="P278" s="13"/>
      <c r="Q278" s="13"/>
      <c r="R278" s="13"/>
      <c r="S278" s="13"/>
      <c r="T278" s="13"/>
      <c r="U278" s="15"/>
      <c r="W278" s="13"/>
      <c r="X278" s="13"/>
      <c r="Y278" s="13"/>
      <c r="Z278" s="17"/>
      <c r="AA278" s="16"/>
      <c r="AB278" s="17"/>
      <c r="AC278" s="13"/>
      <c r="AD278" s="13"/>
      <c r="AE278" s="16"/>
      <c r="AF278" s="16"/>
      <c r="AG278" s="55" t="s">
        <v>2155</v>
      </c>
      <c r="AH278" s="14"/>
      <c r="AI278" s="17" t="s">
        <v>1109</v>
      </c>
      <c r="AJ278" t="s">
        <v>286</v>
      </c>
      <c r="AK278" s="56" t="s">
        <v>325</v>
      </c>
      <c r="AL278" s="16"/>
    </row>
    <row r="279" spans="1:38">
      <c r="A279" s="13"/>
      <c r="C279" s="14"/>
      <c r="D279" s="15"/>
      <c r="E279" s="13"/>
      <c r="F279" s="13"/>
      <c r="G279" s="13"/>
      <c r="H279" s="13"/>
      <c r="J279" s="13"/>
      <c r="K279" s="16"/>
      <c r="L279" s="17"/>
      <c r="M279" s="13"/>
      <c r="N279" s="15"/>
      <c r="O279" s="13"/>
      <c r="P279" s="13"/>
      <c r="Q279" s="13"/>
      <c r="R279" s="13"/>
      <c r="S279" s="13"/>
      <c r="T279" s="13"/>
      <c r="U279" s="15"/>
      <c r="W279" s="13"/>
      <c r="X279" s="13"/>
      <c r="Y279" s="13"/>
      <c r="Z279" s="17"/>
      <c r="AA279" s="16"/>
      <c r="AB279" s="17"/>
      <c r="AC279" s="13"/>
      <c r="AD279" s="13"/>
      <c r="AE279" s="16"/>
      <c r="AF279" s="16"/>
      <c r="AG279" s="55" t="s">
        <v>2156</v>
      </c>
      <c r="AH279" s="14"/>
      <c r="AI279" s="17" t="s">
        <v>1110</v>
      </c>
      <c r="AJ279" t="s">
        <v>286</v>
      </c>
      <c r="AK279" s="56" t="s">
        <v>325</v>
      </c>
      <c r="AL279" s="16"/>
    </row>
    <row r="280" spans="1:38">
      <c r="A280" s="13"/>
      <c r="C280" s="14"/>
      <c r="D280" s="15"/>
      <c r="E280" s="13"/>
      <c r="F280" s="13"/>
      <c r="G280" s="13"/>
      <c r="H280" s="13"/>
      <c r="J280" s="13"/>
      <c r="K280" s="16"/>
      <c r="L280" s="17"/>
      <c r="M280" s="13"/>
      <c r="N280" s="15"/>
      <c r="O280" s="13"/>
      <c r="P280" s="13"/>
      <c r="Q280" s="13"/>
      <c r="R280" s="13"/>
      <c r="S280" s="13"/>
      <c r="T280" s="13"/>
      <c r="U280" s="15"/>
      <c r="W280" s="13"/>
      <c r="X280" s="13"/>
      <c r="Y280" s="13"/>
      <c r="Z280" s="17"/>
      <c r="AA280" s="16"/>
      <c r="AB280" s="17"/>
      <c r="AC280" s="13"/>
      <c r="AD280" s="13"/>
      <c r="AE280" s="16"/>
      <c r="AF280" s="16"/>
      <c r="AG280" s="55" t="s">
        <v>2157</v>
      </c>
      <c r="AH280" s="14"/>
      <c r="AI280" s="17" t="s">
        <v>1111</v>
      </c>
      <c r="AJ280" t="s">
        <v>286</v>
      </c>
      <c r="AK280" s="56" t="s">
        <v>325</v>
      </c>
      <c r="AL280" s="16"/>
    </row>
    <row r="281" spans="1:38">
      <c r="A281" s="13"/>
      <c r="C281" s="14"/>
      <c r="D281" s="15"/>
      <c r="E281" s="13"/>
      <c r="F281" s="13"/>
      <c r="G281" s="13"/>
      <c r="H281" s="13"/>
      <c r="J281" s="13"/>
      <c r="K281" s="16"/>
      <c r="L281" s="17"/>
      <c r="M281" s="13"/>
      <c r="N281" s="15"/>
      <c r="O281" s="13"/>
      <c r="P281" s="13"/>
      <c r="Q281" s="13"/>
      <c r="R281" s="13"/>
      <c r="S281" s="13"/>
      <c r="T281" s="13"/>
      <c r="U281" s="15"/>
      <c r="W281" s="13"/>
      <c r="X281" s="13"/>
      <c r="Y281" s="13"/>
      <c r="Z281" s="17"/>
      <c r="AA281" s="16"/>
      <c r="AB281" s="17"/>
      <c r="AC281" s="13"/>
      <c r="AD281" s="13"/>
      <c r="AE281" s="16"/>
      <c r="AF281" s="16"/>
      <c r="AG281" s="55" t="s">
        <v>2158</v>
      </c>
      <c r="AH281" s="14"/>
      <c r="AI281" s="17" t="s">
        <v>1112</v>
      </c>
      <c r="AJ281" t="s">
        <v>286</v>
      </c>
      <c r="AK281" s="56" t="s">
        <v>325</v>
      </c>
      <c r="AL281" s="16"/>
    </row>
    <row r="282" spans="1:38">
      <c r="A282" s="13"/>
      <c r="C282" s="14"/>
      <c r="D282" s="15"/>
      <c r="E282" s="13"/>
      <c r="F282" s="13"/>
      <c r="G282" s="13"/>
      <c r="H282" s="13"/>
      <c r="J282" s="13"/>
      <c r="K282" s="16"/>
      <c r="L282" s="17"/>
      <c r="M282" s="13"/>
      <c r="N282" s="15"/>
      <c r="O282" s="13"/>
      <c r="P282" s="13"/>
      <c r="Q282" s="13"/>
      <c r="R282" s="13"/>
      <c r="S282" s="13"/>
      <c r="T282" s="13"/>
      <c r="U282" s="15"/>
      <c r="W282" s="13"/>
      <c r="X282" s="13"/>
      <c r="Y282" s="13"/>
      <c r="Z282" s="17"/>
      <c r="AA282" s="16"/>
      <c r="AB282" s="17"/>
      <c r="AC282" s="13"/>
      <c r="AD282" s="13"/>
      <c r="AE282" s="16"/>
      <c r="AF282" s="16"/>
      <c r="AG282" s="55" t="s">
        <v>2159</v>
      </c>
      <c r="AH282" s="14"/>
      <c r="AI282" s="17" t="s">
        <v>1113</v>
      </c>
      <c r="AJ282" t="s">
        <v>286</v>
      </c>
      <c r="AK282" s="56" t="s">
        <v>325</v>
      </c>
      <c r="AL282" s="16"/>
    </row>
    <row r="283" spans="1:38">
      <c r="A283" s="13"/>
      <c r="C283" s="14"/>
      <c r="D283" s="15"/>
      <c r="E283" s="13"/>
      <c r="F283" s="13"/>
      <c r="G283" s="13"/>
      <c r="H283" s="13"/>
      <c r="J283" s="13"/>
      <c r="K283" s="16"/>
      <c r="L283" s="17"/>
      <c r="M283" s="13"/>
      <c r="N283" s="15"/>
      <c r="O283" s="13"/>
      <c r="P283" s="13"/>
      <c r="Q283" s="13"/>
      <c r="R283" s="13"/>
      <c r="S283" s="13"/>
      <c r="T283" s="13"/>
      <c r="U283" s="15"/>
      <c r="W283" s="13"/>
      <c r="X283" s="13"/>
      <c r="Y283" s="13"/>
      <c r="Z283" s="17"/>
      <c r="AA283" s="16"/>
      <c r="AB283" s="17"/>
      <c r="AC283" s="13"/>
      <c r="AD283" s="13"/>
      <c r="AE283" s="16"/>
      <c r="AF283" s="16"/>
      <c r="AG283" s="55" t="s">
        <v>2160</v>
      </c>
      <c r="AH283" s="14"/>
      <c r="AI283" s="17" t="s">
        <v>1114</v>
      </c>
      <c r="AJ283" t="s">
        <v>286</v>
      </c>
      <c r="AK283" s="56" t="s">
        <v>325</v>
      </c>
      <c r="AL283" s="16"/>
    </row>
    <row r="284" spans="1:38">
      <c r="A284" s="13"/>
      <c r="C284" s="14"/>
      <c r="D284" s="15"/>
      <c r="E284" s="13"/>
      <c r="F284" s="13"/>
      <c r="G284" s="13"/>
      <c r="H284" s="13"/>
      <c r="J284" s="13"/>
      <c r="K284" s="16"/>
      <c r="L284" s="17"/>
      <c r="M284" s="13"/>
      <c r="N284" s="15"/>
      <c r="O284" s="13"/>
      <c r="P284" s="13"/>
      <c r="Q284" s="13"/>
      <c r="R284" s="13"/>
      <c r="S284" s="13"/>
      <c r="T284" s="13"/>
      <c r="U284" s="15"/>
      <c r="W284" s="13"/>
      <c r="X284" s="13"/>
      <c r="Y284" s="13"/>
      <c r="Z284" s="17"/>
      <c r="AA284" s="16"/>
      <c r="AB284" s="17"/>
      <c r="AC284" s="13"/>
      <c r="AD284" s="13"/>
      <c r="AE284" s="16"/>
      <c r="AF284" s="16"/>
      <c r="AG284" s="55" t="s">
        <v>2161</v>
      </c>
      <c r="AH284" s="14"/>
      <c r="AI284" s="17" t="s">
        <v>1115</v>
      </c>
      <c r="AJ284" t="s">
        <v>286</v>
      </c>
      <c r="AK284" s="56" t="s">
        <v>325</v>
      </c>
      <c r="AL284" s="16"/>
    </row>
    <row r="285" spans="1:38">
      <c r="A285" s="13"/>
      <c r="C285" s="14"/>
      <c r="D285" s="15"/>
      <c r="E285" s="13"/>
      <c r="F285" s="13"/>
      <c r="G285" s="13"/>
      <c r="H285" s="13"/>
      <c r="J285" s="13"/>
      <c r="K285" s="16"/>
      <c r="L285" s="17"/>
      <c r="M285" s="13"/>
      <c r="N285" s="15"/>
      <c r="O285" s="13"/>
      <c r="P285" s="13"/>
      <c r="Q285" s="13"/>
      <c r="R285" s="13"/>
      <c r="S285" s="13"/>
      <c r="T285" s="13"/>
      <c r="U285" s="15"/>
      <c r="W285" s="13"/>
      <c r="X285" s="13"/>
      <c r="Y285" s="13"/>
      <c r="Z285" s="17"/>
      <c r="AA285" s="16"/>
      <c r="AB285" s="17"/>
      <c r="AC285" s="13"/>
      <c r="AD285" s="13"/>
      <c r="AE285" s="16"/>
      <c r="AF285" s="16"/>
      <c r="AG285" s="55" t="s">
        <v>2162</v>
      </c>
      <c r="AH285" s="14"/>
      <c r="AI285" s="17" t="s">
        <v>1116</v>
      </c>
      <c r="AJ285" t="s">
        <v>286</v>
      </c>
      <c r="AK285" s="56" t="s">
        <v>325</v>
      </c>
      <c r="AL285" s="16"/>
    </row>
    <row r="286" spans="1:38">
      <c r="A286" s="13"/>
      <c r="C286" s="14"/>
      <c r="D286" s="15"/>
      <c r="E286" s="13"/>
      <c r="F286" s="13"/>
      <c r="G286" s="13"/>
      <c r="H286" s="13"/>
      <c r="J286" s="13"/>
      <c r="K286" s="16"/>
      <c r="L286" s="17"/>
      <c r="M286" s="13"/>
      <c r="N286" s="15"/>
      <c r="O286" s="13"/>
      <c r="P286" s="13"/>
      <c r="Q286" s="13"/>
      <c r="R286" s="13"/>
      <c r="S286" s="13"/>
      <c r="T286" s="13"/>
      <c r="U286" s="15"/>
      <c r="W286" s="13"/>
      <c r="X286" s="13"/>
      <c r="Y286" s="13"/>
      <c r="Z286" s="17"/>
      <c r="AA286" s="16"/>
      <c r="AB286" s="17"/>
      <c r="AC286" s="13"/>
      <c r="AD286" s="13"/>
      <c r="AE286" s="16"/>
      <c r="AF286" s="16"/>
      <c r="AG286" s="55" t="s">
        <v>2163</v>
      </c>
      <c r="AH286" s="14"/>
      <c r="AI286" s="17" t="s">
        <v>1117</v>
      </c>
      <c r="AJ286" t="s">
        <v>286</v>
      </c>
      <c r="AK286" s="56" t="s">
        <v>325</v>
      </c>
      <c r="AL286" s="16"/>
    </row>
    <row r="287" spans="1:38">
      <c r="A287" s="13"/>
      <c r="C287" s="14"/>
      <c r="D287" s="15"/>
      <c r="E287" s="13"/>
      <c r="F287" s="13"/>
      <c r="G287" s="13"/>
      <c r="H287" s="13"/>
      <c r="J287" s="13"/>
      <c r="K287" s="16"/>
      <c r="L287" s="17"/>
      <c r="M287" s="13"/>
      <c r="N287" s="15"/>
      <c r="O287" s="13"/>
      <c r="P287" s="13"/>
      <c r="Q287" s="13"/>
      <c r="R287" s="13"/>
      <c r="S287" s="13"/>
      <c r="T287" s="13"/>
      <c r="U287" s="15"/>
      <c r="W287" s="13"/>
      <c r="X287" s="13"/>
      <c r="Y287" s="13"/>
      <c r="Z287" s="17"/>
      <c r="AA287" s="16"/>
      <c r="AB287" s="17"/>
      <c r="AC287" s="13"/>
      <c r="AD287" s="13"/>
      <c r="AE287" s="16"/>
      <c r="AF287" s="16"/>
      <c r="AG287" s="55" t="s">
        <v>2164</v>
      </c>
      <c r="AH287" s="14"/>
      <c r="AI287" s="17" t="s">
        <v>1118</v>
      </c>
      <c r="AJ287" t="s">
        <v>286</v>
      </c>
      <c r="AK287" s="56" t="s">
        <v>325</v>
      </c>
      <c r="AL287" s="16"/>
    </row>
    <row r="288" spans="1:38">
      <c r="A288" s="13"/>
      <c r="C288" s="14"/>
      <c r="D288" s="15"/>
      <c r="E288" s="13"/>
      <c r="F288" s="13"/>
      <c r="G288" s="13"/>
      <c r="H288" s="13"/>
      <c r="J288" s="13"/>
      <c r="K288" s="16"/>
      <c r="L288" s="17"/>
      <c r="M288" s="13"/>
      <c r="N288" s="15"/>
      <c r="O288" s="13"/>
      <c r="P288" s="13"/>
      <c r="Q288" s="13"/>
      <c r="R288" s="13"/>
      <c r="S288" s="13"/>
      <c r="T288" s="13"/>
      <c r="U288" s="15"/>
      <c r="W288" s="13"/>
      <c r="X288" s="13"/>
      <c r="Y288" s="13"/>
      <c r="Z288" s="17"/>
      <c r="AA288" s="16"/>
      <c r="AB288" s="17"/>
      <c r="AC288" s="13"/>
      <c r="AD288" s="13"/>
      <c r="AE288" s="16"/>
      <c r="AF288" s="16"/>
      <c r="AG288" s="55" t="s">
        <v>2165</v>
      </c>
      <c r="AH288" s="14"/>
      <c r="AI288" s="17" t="s">
        <v>1119</v>
      </c>
      <c r="AJ288" t="s">
        <v>286</v>
      </c>
      <c r="AK288" s="56" t="s">
        <v>325</v>
      </c>
      <c r="AL288" s="16"/>
    </row>
    <row r="289" spans="1:38">
      <c r="A289" s="13"/>
      <c r="C289" s="14"/>
      <c r="D289" s="15"/>
      <c r="E289" s="13"/>
      <c r="F289" s="13"/>
      <c r="G289" s="13"/>
      <c r="H289" s="13"/>
      <c r="J289" s="13"/>
      <c r="K289" s="16"/>
      <c r="L289" s="17"/>
      <c r="M289" s="13"/>
      <c r="N289" s="15"/>
      <c r="O289" s="13"/>
      <c r="P289" s="13"/>
      <c r="Q289" s="13"/>
      <c r="R289" s="13"/>
      <c r="S289" s="13"/>
      <c r="T289" s="13"/>
      <c r="U289" s="15"/>
      <c r="W289" s="13"/>
      <c r="X289" s="13"/>
      <c r="Y289" s="13"/>
      <c r="Z289" s="17"/>
      <c r="AA289" s="16"/>
      <c r="AB289" s="17"/>
      <c r="AC289" s="13"/>
      <c r="AD289" s="13"/>
      <c r="AE289" s="16"/>
      <c r="AF289" s="16"/>
      <c r="AG289" s="55" t="s">
        <v>2166</v>
      </c>
      <c r="AH289" s="14"/>
      <c r="AI289" s="17" t="s">
        <v>1120</v>
      </c>
      <c r="AJ289" t="s">
        <v>286</v>
      </c>
      <c r="AK289" s="56" t="s">
        <v>325</v>
      </c>
      <c r="AL289" s="16"/>
    </row>
    <row r="290" spans="1:38">
      <c r="A290" s="13"/>
      <c r="C290" s="14"/>
      <c r="D290" s="15"/>
      <c r="E290" s="13"/>
      <c r="F290" s="13"/>
      <c r="G290" s="13"/>
      <c r="H290" s="13"/>
      <c r="J290" s="13"/>
      <c r="K290" s="16"/>
      <c r="L290" s="17"/>
      <c r="M290" s="13"/>
      <c r="N290" s="15"/>
      <c r="O290" s="13"/>
      <c r="P290" s="13"/>
      <c r="Q290" s="13"/>
      <c r="R290" s="13"/>
      <c r="S290" s="13"/>
      <c r="T290" s="13"/>
      <c r="U290" s="15"/>
      <c r="W290" s="13"/>
      <c r="X290" s="13"/>
      <c r="Y290" s="13"/>
      <c r="Z290" s="17"/>
      <c r="AA290" s="16"/>
      <c r="AB290" s="17"/>
      <c r="AC290" s="13"/>
      <c r="AD290" s="13"/>
      <c r="AE290" s="16"/>
      <c r="AF290" s="16"/>
      <c r="AG290" s="55" t="s">
        <v>2167</v>
      </c>
      <c r="AH290" s="14"/>
      <c r="AI290" s="17" t="s">
        <v>1121</v>
      </c>
      <c r="AJ290" t="s">
        <v>286</v>
      </c>
      <c r="AK290" s="56" t="s">
        <v>325</v>
      </c>
      <c r="AL290" s="16"/>
    </row>
    <row r="291" spans="1:38">
      <c r="A291" s="13"/>
      <c r="C291" s="14"/>
      <c r="D291" s="15"/>
      <c r="E291" s="13"/>
      <c r="F291" s="13"/>
      <c r="G291" s="13"/>
      <c r="H291" s="13"/>
      <c r="J291" s="13"/>
      <c r="K291" s="16"/>
      <c r="L291" s="17"/>
      <c r="M291" s="13"/>
      <c r="N291" s="15"/>
      <c r="O291" s="13"/>
      <c r="P291" s="13"/>
      <c r="Q291" s="13"/>
      <c r="R291" s="13"/>
      <c r="S291" s="13"/>
      <c r="T291" s="13"/>
      <c r="U291" s="15"/>
      <c r="W291" s="13"/>
      <c r="X291" s="13"/>
      <c r="Y291" s="13"/>
      <c r="Z291" s="17"/>
      <c r="AA291" s="16"/>
      <c r="AB291" s="17"/>
      <c r="AC291" s="13"/>
      <c r="AD291" s="13"/>
      <c r="AE291" s="16"/>
      <c r="AF291" s="16"/>
      <c r="AG291" s="55" t="s">
        <v>2168</v>
      </c>
      <c r="AH291" s="14"/>
      <c r="AI291" s="17" t="s">
        <v>1122</v>
      </c>
      <c r="AJ291" t="s">
        <v>286</v>
      </c>
      <c r="AK291" s="56" t="s">
        <v>325</v>
      </c>
      <c r="AL291" s="16"/>
    </row>
    <row r="292" spans="1:38">
      <c r="A292" s="13"/>
      <c r="C292" s="14"/>
      <c r="D292" s="15"/>
      <c r="E292" s="13"/>
      <c r="F292" s="13"/>
      <c r="G292" s="13"/>
      <c r="H292" s="13"/>
      <c r="J292" s="13"/>
      <c r="K292" s="16"/>
      <c r="L292" s="17"/>
      <c r="M292" s="13"/>
      <c r="N292" s="15"/>
      <c r="O292" s="13"/>
      <c r="P292" s="13"/>
      <c r="Q292" s="13"/>
      <c r="R292" s="13"/>
      <c r="S292" s="13"/>
      <c r="T292" s="13"/>
      <c r="U292" s="15"/>
      <c r="W292" s="13"/>
      <c r="X292" s="13"/>
      <c r="Y292" s="13"/>
      <c r="Z292" s="17"/>
      <c r="AA292" s="16"/>
      <c r="AB292" s="17"/>
      <c r="AC292" s="13"/>
      <c r="AD292" s="13"/>
      <c r="AE292" s="16"/>
      <c r="AF292" s="16"/>
      <c r="AG292" s="55" t="s">
        <v>2169</v>
      </c>
      <c r="AH292" s="14"/>
      <c r="AI292" s="17" t="s">
        <v>1123</v>
      </c>
      <c r="AJ292" s="15" t="s">
        <v>219</v>
      </c>
      <c r="AK292" s="132" t="s">
        <v>220</v>
      </c>
      <c r="AL292" s="16"/>
    </row>
    <row r="293" spans="1:38">
      <c r="A293" s="13"/>
      <c r="C293" s="14"/>
      <c r="D293" s="15"/>
      <c r="E293" s="13"/>
      <c r="F293" s="13"/>
      <c r="G293" s="13"/>
      <c r="H293" s="13"/>
      <c r="J293" s="13"/>
      <c r="K293" s="16"/>
      <c r="L293" s="17"/>
      <c r="M293" s="13"/>
      <c r="N293" s="15"/>
      <c r="O293" s="13"/>
      <c r="P293" s="13"/>
      <c r="Q293" s="13"/>
      <c r="R293" s="13"/>
      <c r="S293" s="13"/>
      <c r="T293" s="13"/>
      <c r="U293" s="15"/>
      <c r="W293" s="13"/>
      <c r="X293" s="13"/>
      <c r="Y293" s="13"/>
      <c r="Z293" s="17"/>
      <c r="AA293" s="16"/>
      <c r="AB293" s="17"/>
      <c r="AC293" s="13"/>
      <c r="AD293" s="13"/>
      <c r="AE293" s="16"/>
      <c r="AF293" s="16"/>
      <c r="AG293" s="55" t="s">
        <v>2170</v>
      </c>
      <c r="AH293" s="14"/>
      <c r="AI293" s="17" t="s">
        <v>1124</v>
      </c>
      <c r="AJ293" t="s">
        <v>286</v>
      </c>
      <c r="AK293" s="56" t="s">
        <v>325</v>
      </c>
      <c r="AL293" s="16"/>
    </row>
    <row r="294" spans="1:38">
      <c r="A294" s="13"/>
      <c r="C294" s="14"/>
      <c r="D294" s="15"/>
      <c r="E294" s="13"/>
      <c r="F294" s="13"/>
      <c r="G294" s="13"/>
      <c r="H294" s="13"/>
      <c r="J294" s="13"/>
      <c r="K294" s="16"/>
      <c r="L294" s="17"/>
      <c r="M294" s="13"/>
      <c r="N294" s="15"/>
      <c r="O294" s="13"/>
      <c r="P294" s="13"/>
      <c r="Q294" s="13"/>
      <c r="R294" s="13"/>
      <c r="S294" s="13"/>
      <c r="T294" s="13"/>
      <c r="U294" s="15"/>
      <c r="W294" s="13"/>
      <c r="X294" s="13"/>
      <c r="Y294" s="13"/>
      <c r="Z294" s="17"/>
      <c r="AA294" s="16"/>
      <c r="AB294" s="17"/>
      <c r="AC294" s="13"/>
      <c r="AD294" s="13"/>
      <c r="AE294" s="16"/>
      <c r="AF294" s="16"/>
      <c r="AG294" s="55" t="s">
        <v>2171</v>
      </c>
      <c r="AH294" s="14"/>
      <c r="AI294" s="17" t="s">
        <v>1125</v>
      </c>
      <c r="AJ294" t="s">
        <v>286</v>
      </c>
      <c r="AK294" s="56" t="s">
        <v>325</v>
      </c>
      <c r="AL294" s="16"/>
    </row>
    <row r="295" spans="1:38">
      <c r="A295" s="13"/>
      <c r="C295" s="14"/>
      <c r="D295" s="15"/>
      <c r="E295" s="13"/>
      <c r="F295" s="13"/>
      <c r="G295" s="13"/>
      <c r="H295" s="13"/>
      <c r="J295" s="13"/>
      <c r="K295" s="16"/>
      <c r="L295" s="17"/>
      <c r="M295" s="13"/>
      <c r="N295" s="15"/>
      <c r="O295" s="13"/>
      <c r="P295" s="13"/>
      <c r="Q295" s="13"/>
      <c r="R295" s="13"/>
      <c r="S295" s="13"/>
      <c r="T295" s="13"/>
      <c r="U295" s="15"/>
      <c r="W295" s="13"/>
      <c r="X295" s="13"/>
      <c r="Y295" s="13"/>
      <c r="Z295" s="17"/>
      <c r="AA295" s="16"/>
      <c r="AB295" s="17"/>
      <c r="AC295" s="13"/>
      <c r="AD295" s="13"/>
      <c r="AE295" s="16"/>
      <c r="AF295" s="16"/>
      <c r="AG295" s="55" t="s">
        <v>2172</v>
      </c>
      <c r="AH295" s="14"/>
      <c r="AI295" s="17" t="s">
        <v>1126</v>
      </c>
      <c r="AJ295" t="s">
        <v>286</v>
      </c>
      <c r="AK295" s="56" t="s">
        <v>325</v>
      </c>
      <c r="AL295" s="16"/>
    </row>
    <row r="296" spans="1:38">
      <c r="A296" s="13"/>
      <c r="C296" s="14"/>
      <c r="D296" s="15"/>
      <c r="E296" s="13"/>
      <c r="F296" s="13"/>
      <c r="G296" s="13"/>
      <c r="H296" s="13"/>
      <c r="J296" s="13"/>
      <c r="K296" s="16"/>
      <c r="L296" s="17"/>
      <c r="M296" s="13"/>
      <c r="N296" s="15"/>
      <c r="O296" s="13"/>
      <c r="P296" s="13"/>
      <c r="Q296" s="13"/>
      <c r="R296" s="13"/>
      <c r="S296" s="13"/>
      <c r="T296" s="13"/>
      <c r="U296" s="15"/>
      <c r="W296" s="13"/>
      <c r="X296" s="13"/>
      <c r="Y296" s="13"/>
      <c r="Z296" s="17"/>
      <c r="AA296" s="16"/>
      <c r="AB296" s="17"/>
      <c r="AC296" s="13"/>
      <c r="AD296" s="13"/>
      <c r="AE296" s="16"/>
      <c r="AF296" s="16"/>
      <c r="AG296" s="55" t="s">
        <v>2173</v>
      </c>
      <c r="AH296" s="14"/>
      <c r="AI296" s="17" t="s">
        <v>1127</v>
      </c>
      <c r="AJ296" t="s">
        <v>286</v>
      </c>
      <c r="AK296" s="56" t="s">
        <v>325</v>
      </c>
      <c r="AL296" s="16"/>
    </row>
    <row r="297" spans="1:38">
      <c r="A297" s="13"/>
      <c r="C297" s="14"/>
      <c r="D297" s="15"/>
      <c r="E297" s="13"/>
      <c r="F297" s="13"/>
      <c r="G297" s="13"/>
      <c r="H297" s="13"/>
      <c r="J297" s="13"/>
      <c r="K297" s="16"/>
      <c r="L297" s="17"/>
      <c r="M297" s="13"/>
      <c r="N297" s="15"/>
      <c r="O297" s="13"/>
      <c r="P297" s="13"/>
      <c r="Q297" s="13"/>
      <c r="R297" s="13"/>
      <c r="S297" s="13"/>
      <c r="T297" s="13"/>
      <c r="U297" s="15"/>
      <c r="W297" s="13"/>
      <c r="X297" s="13"/>
      <c r="Y297" s="13"/>
      <c r="Z297" s="17"/>
      <c r="AA297" s="16"/>
      <c r="AB297" s="17"/>
      <c r="AC297" s="13"/>
      <c r="AD297" s="13"/>
      <c r="AE297" s="16"/>
      <c r="AF297" s="16"/>
      <c r="AG297" s="55" t="s">
        <v>2174</v>
      </c>
      <c r="AH297" s="14"/>
      <c r="AI297" s="17" t="s">
        <v>1128</v>
      </c>
      <c r="AJ297" t="s">
        <v>286</v>
      </c>
      <c r="AK297" s="56" t="s">
        <v>325</v>
      </c>
      <c r="AL297" s="16"/>
    </row>
    <row r="298" spans="1:38">
      <c r="A298" s="13"/>
      <c r="C298" s="14"/>
      <c r="D298" s="15"/>
      <c r="E298" s="13"/>
      <c r="F298" s="13"/>
      <c r="G298" s="13"/>
      <c r="H298" s="13"/>
      <c r="J298" s="13"/>
      <c r="K298" s="16"/>
      <c r="L298" s="17"/>
      <c r="M298" s="13"/>
      <c r="N298" s="15"/>
      <c r="O298" s="13"/>
      <c r="P298" s="13"/>
      <c r="Q298" s="13"/>
      <c r="R298" s="13"/>
      <c r="S298" s="13"/>
      <c r="T298" s="13"/>
      <c r="U298" s="15"/>
      <c r="W298" s="13"/>
      <c r="X298" s="13"/>
      <c r="Y298" s="13"/>
      <c r="Z298" s="17"/>
      <c r="AA298" s="16"/>
      <c r="AB298" s="17"/>
      <c r="AC298" s="13"/>
      <c r="AD298" s="13"/>
      <c r="AE298" s="16"/>
      <c r="AF298" s="16"/>
      <c r="AG298" s="55" t="s">
        <v>2175</v>
      </c>
      <c r="AH298" s="14"/>
      <c r="AI298" s="17" t="s">
        <v>1129</v>
      </c>
      <c r="AJ298" t="s">
        <v>286</v>
      </c>
      <c r="AK298" s="56" t="s">
        <v>325</v>
      </c>
      <c r="AL298" s="16"/>
    </row>
    <row r="299" spans="1:38">
      <c r="A299" s="13"/>
      <c r="C299" s="14"/>
      <c r="D299" s="15"/>
      <c r="E299" s="13"/>
      <c r="F299" s="13"/>
      <c r="G299" s="13"/>
      <c r="H299" s="13"/>
      <c r="J299" s="13"/>
      <c r="K299" s="16"/>
      <c r="L299" s="17"/>
      <c r="M299" s="13"/>
      <c r="N299" s="15"/>
      <c r="O299" s="13"/>
      <c r="P299" s="13"/>
      <c r="Q299" s="13"/>
      <c r="R299" s="13"/>
      <c r="S299" s="13"/>
      <c r="T299" s="13"/>
      <c r="U299" s="15"/>
      <c r="W299" s="13"/>
      <c r="X299" s="13"/>
      <c r="Y299" s="13"/>
      <c r="Z299" s="17"/>
      <c r="AA299" s="16"/>
      <c r="AB299" s="17"/>
      <c r="AC299" s="13"/>
      <c r="AD299" s="13"/>
      <c r="AE299" s="16"/>
      <c r="AF299" s="16"/>
      <c r="AG299" s="55" t="s">
        <v>2176</v>
      </c>
      <c r="AH299" s="14"/>
      <c r="AI299" s="17" t="s">
        <v>1130</v>
      </c>
      <c r="AJ299" t="s">
        <v>286</v>
      </c>
      <c r="AK299" s="56" t="s">
        <v>325</v>
      </c>
      <c r="AL299" s="16"/>
    </row>
    <row r="300" spans="1:38">
      <c r="A300" s="13"/>
      <c r="C300" s="14"/>
      <c r="D300" s="15"/>
      <c r="E300" s="13"/>
      <c r="F300" s="13"/>
      <c r="G300" s="13"/>
      <c r="H300" s="13"/>
      <c r="J300" s="13"/>
      <c r="K300" s="16"/>
      <c r="L300" s="17"/>
      <c r="M300" s="13"/>
      <c r="N300" s="15"/>
      <c r="O300" s="13"/>
      <c r="P300" s="13"/>
      <c r="Q300" s="13"/>
      <c r="R300" s="13"/>
      <c r="S300" s="13"/>
      <c r="T300" s="13"/>
      <c r="U300" s="15"/>
      <c r="W300" s="13"/>
      <c r="X300" s="13"/>
      <c r="Y300" s="13"/>
      <c r="Z300" s="17"/>
      <c r="AA300" s="16"/>
      <c r="AB300" s="17"/>
      <c r="AC300" s="13"/>
      <c r="AD300" s="13"/>
      <c r="AE300" s="16"/>
      <c r="AF300" s="16"/>
      <c r="AG300" s="55" t="s">
        <v>2177</v>
      </c>
      <c r="AH300" s="14"/>
      <c r="AI300" s="17" t="s">
        <v>1131</v>
      </c>
      <c r="AJ300" t="s">
        <v>286</v>
      </c>
      <c r="AK300" s="56" t="s">
        <v>325</v>
      </c>
      <c r="AL300" s="16"/>
    </row>
    <row r="301" spans="1:38">
      <c r="A301" s="13"/>
      <c r="C301" s="14"/>
      <c r="D301" s="15"/>
      <c r="E301" s="13"/>
      <c r="F301" s="13"/>
      <c r="G301" s="13"/>
      <c r="H301" s="13"/>
      <c r="J301" s="13"/>
      <c r="K301" s="16"/>
      <c r="L301" s="17"/>
      <c r="M301" s="13"/>
      <c r="N301" s="15"/>
      <c r="O301" s="13"/>
      <c r="P301" s="13"/>
      <c r="Q301" s="13"/>
      <c r="R301" s="13"/>
      <c r="S301" s="13"/>
      <c r="T301" s="13"/>
      <c r="U301" s="15"/>
      <c r="W301" s="13"/>
      <c r="X301" s="13"/>
      <c r="Y301" s="13"/>
      <c r="Z301" s="17"/>
      <c r="AA301" s="16"/>
      <c r="AB301" s="17"/>
      <c r="AC301" s="13"/>
      <c r="AD301" s="13"/>
      <c r="AE301" s="16"/>
      <c r="AF301" s="16"/>
      <c r="AG301" s="55" t="s">
        <v>2178</v>
      </c>
      <c r="AH301" s="14"/>
      <c r="AI301" s="17" t="s">
        <v>1132</v>
      </c>
      <c r="AJ301" t="s">
        <v>286</v>
      </c>
      <c r="AK301" s="56" t="s">
        <v>325</v>
      </c>
      <c r="AL301" s="16"/>
    </row>
    <row r="302" spans="1:38">
      <c r="A302" s="13"/>
      <c r="C302" s="14"/>
      <c r="D302" s="15"/>
      <c r="E302" s="13"/>
      <c r="F302" s="13"/>
      <c r="G302" s="13"/>
      <c r="H302" s="13"/>
      <c r="J302" s="13"/>
      <c r="K302" s="16"/>
      <c r="L302" s="17"/>
      <c r="M302" s="13"/>
      <c r="N302" s="15"/>
      <c r="O302" s="13"/>
      <c r="P302" s="13"/>
      <c r="Q302" s="13"/>
      <c r="R302" s="13"/>
      <c r="S302" s="13"/>
      <c r="T302" s="13"/>
      <c r="U302" s="15"/>
      <c r="W302" s="13"/>
      <c r="X302" s="13"/>
      <c r="Y302" s="13"/>
      <c r="Z302" s="17"/>
      <c r="AA302" s="16"/>
      <c r="AB302" s="17"/>
      <c r="AC302" s="13"/>
      <c r="AD302" s="13"/>
      <c r="AE302" s="16"/>
      <c r="AF302" s="16"/>
      <c r="AG302" s="55" t="s">
        <v>2179</v>
      </c>
      <c r="AH302" s="14"/>
      <c r="AI302" s="17" t="s">
        <v>1133</v>
      </c>
      <c r="AJ302" t="s">
        <v>286</v>
      </c>
      <c r="AK302" s="56" t="s">
        <v>325</v>
      </c>
      <c r="AL302" s="16"/>
    </row>
    <row r="303" spans="1:38">
      <c r="A303" s="13"/>
      <c r="C303" s="14"/>
      <c r="D303" s="15"/>
      <c r="E303" s="13"/>
      <c r="F303" s="13"/>
      <c r="G303" s="13"/>
      <c r="H303" s="13"/>
      <c r="J303" s="13"/>
      <c r="K303" s="16"/>
      <c r="L303" s="17"/>
      <c r="M303" s="13"/>
      <c r="N303" s="15"/>
      <c r="O303" s="13"/>
      <c r="P303" s="13"/>
      <c r="Q303" s="13"/>
      <c r="R303" s="13"/>
      <c r="S303" s="13"/>
      <c r="T303" s="13"/>
      <c r="U303" s="15"/>
      <c r="W303" s="13"/>
      <c r="X303" s="13"/>
      <c r="Y303" s="13"/>
      <c r="Z303" s="17"/>
      <c r="AA303" s="16"/>
      <c r="AB303" s="17"/>
      <c r="AC303" s="13"/>
      <c r="AD303" s="13"/>
      <c r="AE303" s="16"/>
      <c r="AF303" s="16"/>
      <c r="AG303" s="55" t="s">
        <v>2180</v>
      </c>
      <c r="AH303" s="14"/>
      <c r="AI303" s="17" t="s">
        <v>1134</v>
      </c>
      <c r="AJ303" t="s">
        <v>286</v>
      </c>
      <c r="AK303" s="56" t="s">
        <v>325</v>
      </c>
      <c r="AL303" s="16"/>
    </row>
    <row r="304" spans="1:38">
      <c r="A304" s="13"/>
      <c r="C304" s="14"/>
      <c r="D304" s="15"/>
      <c r="E304" s="13"/>
      <c r="F304" s="13"/>
      <c r="G304" s="13"/>
      <c r="H304" s="13"/>
      <c r="J304" s="13"/>
      <c r="K304" s="16"/>
      <c r="L304" s="17"/>
      <c r="M304" s="13"/>
      <c r="N304" s="15"/>
      <c r="O304" s="13"/>
      <c r="P304" s="13"/>
      <c r="Q304" s="13"/>
      <c r="R304" s="13"/>
      <c r="S304" s="13"/>
      <c r="T304" s="13"/>
      <c r="U304" s="15"/>
      <c r="W304" s="13"/>
      <c r="X304" s="13"/>
      <c r="Y304" s="13"/>
      <c r="Z304" s="17"/>
      <c r="AA304" s="16"/>
      <c r="AB304" s="17"/>
      <c r="AC304" s="13"/>
      <c r="AD304" s="13"/>
      <c r="AE304" s="16"/>
      <c r="AF304" s="16"/>
      <c r="AG304" s="55" t="s">
        <v>2181</v>
      </c>
      <c r="AH304" s="14"/>
      <c r="AI304" s="17" t="s">
        <v>1135</v>
      </c>
      <c r="AJ304" t="s">
        <v>286</v>
      </c>
      <c r="AK304" s="56" t="s">
        <v>325</v>
      </c>
      <c r="AL304" s="16"/>
    </row>
    <row r="305" spans="1:38">
      <c r="A305" s="13"/>
      <c r="C305" s="14"/>
      <c r="D305" s="15"/>
      <c r="E305" s="13"/>
      <c r="F305" s="13"/>
      <c r="G305" s="13"/>
      <c r="H305" s="13"/>
      <c r="J305" s="13"/>
      <c r="K305" s="16"/>
      <c r="L305" s="17"/>
      <c r="M305" s="13"/>
      <c r="N305" s="15"/>
      <c r="O305" s="13"/>
      <c r="P305" s="13"/>
      <c r="Q305" s="13"/>
      <c r="R305" s="13"/>
      <c r="S305" s="13"/>
      <c r="T305" s="13"/>
      <c r="U305" s="15"/>
      <c r="W305" s="13"/>
      <c r="X305" s="13"/>
      <c r="Y305" s="13"/>
      <c r="Z305" s="17"/>
      <c r="AA305" s="16"/>
      <c r="AB305" s="17"/>
      <c r="AC305" s="13"/>
      <c r="AD305" s="13"/>
      <c r="AE305" s="16"/>
      <c r="AF305" s="16"/>
      <c r="AG305" s="55" t="s">
        <v>2182</v>
      </c>
      <c r="AH305" s="14"/>
      <c r="AI305" s="17" t="s">
        <v>1136</v>
      </c>
      <c r="AJ305" t="s">
        <v>286</v>
      </c>
      <c r="AK305" s="56" t="s">
        <v>325</v>
      </c>
      <c r="AL305" s="16"/>
    </row>
    <row r="306" spans="1:38">
      <c r="A306" s="13"/>
      <c r="C306" s="14"/>
      <c r="D306" s="15"/>
      <c r="E306" s="13"/>
      <c r="F306" s="13"/>
      <c r="G306" s="13"/>
      <c r="H306" s="13"/>
      <c r="J306" s="13"/>
      <c r="K306" s="16"/>
      <c r="L306" s="17"/>
      <c r="M306" s="13"/>
      <c r="N306" s="15"/>
      <c r="O306" s="13"/>
      <c r="P306" s="13"/>
      <c r="Q306" s="13"/>
      <c r="R306" s="13"/>
      <c r="S306" s="13"/>
      <c r="T306" s="13"/>
      <c r="U306" s="15"/>
      <c r="W306" s="13"/>
      <c r="X306" s="13"/>
      <c r="Y306" s="13"/>
      <c r="Z306" s="17"/>
      <c r="AA306" s="16"/>
      <c r="AB306" s="17"/>
      <c r="AC306" s="13"/>
      <c r="AD306" s="13"/>
      <c r="AE306" s="16"/>
      <c r="AF306" s="16"/>
      <c r="AG306" s="55" t="s">
        <v>2183</v>
      </c>
      <c r="AH306" s="14"/>
      <c r="AI306" s="17" t="s">
        <v>1137</v>
      </c>
      <c r="AJ306" t="s">
        <v>286</v>
      </c>
      <c r="AK306" s="56" t="s">
        <v>325</v>
      </c>
      <c r="AL306" s="16"/>
    </row>
    <row r="307" spans="1:38">
      <c r="A307" s="13"/>
      <c r="C307" s="14"/>
      <c r="D307" s="15"/>
      <c r="E307" s="13"/>
      <c r="F307" s="13"/>
      <c r="G307" s="13"/>
      <c r="H307" s="13"/>
      <c r="J307" s="13"/>
      <c r="K307" s="16"/>
      <c r="L307" s="17"/>
      <c r="M307" s="13"/>
      <c r="N307" s="15"/>
      <c r="O307" s="13"/>
      <c r="P307" s="13"/>
      <c r="Q307" s="13"/>
      <c r="R307" s="13"/>
      <c r="S307" s="13"/>
      <c r="T307" s="13"/>
      <c r="U307" s="15"/>
      <c r="W307" s="13"/>
      <c r="X307" s="13"/>
      <c r="Y307" s="13"/>
      <c r="Z307" s="17"/>
      <c r="AA307" s="16"/>
      <c r="AB307" s="17"/>
      <c r="AC307" s="13"/>
      <c r="AD307" s="13"/>
      <c r="AE307" s="16"/>
      <c r="AF307" s="16"/>
      <c r="AG307" s="55" t="s">
        <v>2184</v>
      </c>
      <c r="AH307" s="14"/>
      <c r="AI307" s="17" t="s">
        <v>1138</v>
      </c>
      <c r="AJ307" t="s">
        <v>286</v>
      </c>
      <c r="AK307" s="56" t="s">
        <v>325</v>
      </c>
      <c r="AL307" s="16"/>
    </row>
    <row r="308" spans="1:38">
      <c r="A308" s="13"/>
      <c r="C308" s="14"/>
      <c r="D308" s="15"/>
      <c r="E308" s="13"/>
      <c r="F308" s="13"/>
      <c r="G308" s="13"/>
      <c r="H308" s="13"/>
      <c r="J308" s="13"/>
      <c r="K308" s="16"/>
      <c r="L308" s="17"/>
      <c r="M308" s="13"/>
      <c r="N308" s="15"/>
      <c r="O308" s="13"/>
      <c r="P308" s="13"/>
      <c r="Q308" s="13"/>
      <c r="R308" s="13"/>
      <c r="S308" s="13"/>
      <c r="T308" s="13"/>
      <c r="U308" s="15"/>
      <c r="W308" s="13"/>
      <c r="X308" s="13"/>
      <c r="Y308" s="13"/>
      <c r="Z308" s="17"/>
      <c r="AA308" s="16"/>
      <c r="AB308" s="17"/>
      <c r="AC308" s="13"/>
      <c r="AD308" s="13"/>
      <c r="AE308" s="16"/>
      <c r="AF308" s="16"/>
      <c r="AG308" s="55" t="s">
        <v>2185</v>
      </c>
      <c r="AH308" s="14"/>
      <c r="AI308" s="17" t="s">
        <v>1139</v>
      </c>
      <c r="AJ308" t="s">
        <v>286</v>
      </c>
      <c r="AK308" s="56" t="s">
        <v>325</v>
      </c>
      <c r="AL308" s="16"/>
    </row>
    <row r="309" spans="1:38">
      <c r="A309" s="13"/>
      <c r="C309" s="14"/>
      <c r="D309" s="15"/>
      <c r="E309" s="13"/>
      <c r="F309" s="13"/>
      <c r="G309" s="13"/>
      <c r="H309" s="13"/>
      <c r="J309" s="13"/>
      <c r="K309" s="16"/>
      <c r="L309" s="17"/>
      <c r="M309" s="13"/>
      <c r="N309" s="15"/>
      <c r="O309" s="13"/>
      <c r="P309" s="13"/>
      <c r="Q309" s="13"/>
      <c r="R309" s="13"/>
      <c r="S309" s="13"/>
      <c r="T309" s="13"/>
      <c r="U309" s="15"/>
      <c r="W309" s="13"/>
      <c r="X309" s="13"/>
      <c r="Y309" s="13"/>
      <c r="Z309" s="17"/>
      <c r="AA309" s="16"/>
      <c r="AB309" s="17"/>
      <c r="AC309" s="13"/>
      <c r="AD309" s="13"/>
      <c r="AE309" s="16"/>
      <c r="AF309" s="16"/>
      <c r="AG309" s="55" t="s">
        <v>2186</v>
      </c>
      <c r="AH309" s="14"/>
      <c r="AI309" s="17" t="s">
        <v>1140</v>
      </c>
      <c r="AJ309" t="s">
        <v>286</v>
      </c>
      <c r="AK309" s="56" t="s">
        <v>325</v>
      </c>
      <c r="AL309" s="16"/>
    </row>
    <row r="310" spans="1:38">
      <c r="A310" s="13"/>
      <c r="C310" s="14"/>
      <c r="D310" s="15"/>
      <c r="E310" s="13"/>
      <c r="F310" s="13"/>
      <c r="G310" s="13"/>
      <c r="H310" s="13"/>
      <c r="J310" s="13"/>
      <c r="K310" s="16"/>
      <c r="L310" s="17"/>
      <c r="M310" s="13"/>
      <c r="N310" s="15"/>
      <c r="O310" s="13"/>
      <c r="P310" s="13"/>
      <c r="Q310" s="13"/>
      <c r="R310" s="13"/>
      <c r="S310" s="13"/>
      <c r="T310" s="13"/>
      <c r="U310" s="15"/>
      <c r="W310" s="13"/>
      <c r="X310" s="13"/>
      <c r="Y310" s="13"/>
      <c r="Z310" s="17"/>
      <c r="AA310" s="16"/>
      <c r="AB310" s="17"/>
      <c r="AC310" s="13"/>
      <c r="AD310" s="13"/>
      <c r="AE310" s="16"/>
      <c r="AF310" s="16"/>
      <c r="AG310" s="55" t="s">
        <v>2187</v>
      </c>
      <c r="AH310" s="14"/>
      <c r="AI310" s="17" t="s">
        <v>1141</v>
      </c>
      <c r="AJ310" t="s">
        <v>286</v>
      </c>
      <c r="AK310" s="56" t="s">
        <v>325</v>
      </c>
      <c r="AL310" s="16"/>
    </row>
    <row r="311" spans="1:38">
      <c r="A311" s="13"/>
      <c r="C311" s="14"/>
      <c r="D311" s="15"/>
      <c r="E311" s="13"/>
      <c r="F311" s="13"/>
      <c r="G311" s="13"/>
      <c r="H311" s="13"/>
      <c r="J311" s="13"/>
      <c r="K311" s="16"/>
      <c r="L311" s="17"/>
      <c r="M311" s="13"/>
      <c r="N311" s="15"/>
      <c r="O311" s="13"/>
      <c r="P311" s="13"/>
      <c r="Q311" s="13"/>
      <c r="R311" s="13"/>
      <c r="S311" s="13"/>
      <c r="T311" s="13"/>
      <c r="U311" s="15"/>
      <c r="W311" s="13"/>
      <c r="X311" s="13"/>
      <c r="Y311" s="13"/>
      <c r="Z311" s="17"/>
      <c r="AA311" s="16"/>
      <c r="AB311" s="17"/>
      <c r="AC311" s="13"/>
      <c r="AD311" s="13"/>
      <c r="AE311" s="16"/>
      <c r="AF311" s="16"/>
      <c r="AG311" s="55" t="s">
        <v>2188</v>
      </c>
      <c r="AH311" s="14"/>
      <c r="AI311" s="17" t="s">
        <v>1142</v>
      </c>
      <c r="AJ311" t="s">
        <v>286</v>
      </c>
      <c r="AK311" s="56" t="s">
        <v>325</v>
      </c>
      <c r="AL311" s="16"/>
    </row>
    <row r="312" spans="1:38">
      <c r="A312" s="13"/>
      <c r="C312" s="14"/>
      <c r="D312" s="15"/>
      <c r="E312" s="13"/>
      <c r="F312" s="13"/>
      <c r="G312" s="13"/>
      <c r="H312" s="13"/>
      <c r="J312" s="13"/>
      <c r="K312" s="16"/>
      <c r="L312" s="17"/>
      <c r="M312" s="13"/>
      <c r="N312" s="15"/>
      <c r="O312" s="13"/>
      <c r="P312" s="13"/>
      <c r="Q312" s="13"/>
      <c r="R312" s="13"/>
      <c r="S312" s="13"/>
      <c r="T312" s="13"/>
      <c r="U312" s="15"/>
      <c r="W312" s="13"/>
      <c r="X312" s="13"/>
      <c r="Y312" s="13"/>
      <c r="Z312" s="17"/>
      <c r="AA312" s="16"/>
      <c r="AB312" s="17"/>
      <c r="AC312" s="13"/>
      <c r="AD312" s="13"/>
      <c r="AE312" s="16"/>
      <c r="AF312" s="16"/>
      <c r="AG312" s="55" t="s">
        <v>2189</v>
      </c>
      <c r="AH312" s="14"/>
      <c r="AI312" s="17" t="s">
        <v>1143</v>
      </c>
      <c r="AJ312" t="s">
        <v>286</v>
      </c>
      <c r="AK312" s="56" t="s">
        <v>325</v>
      </c>
      <c r="AL312" s="16"/>
    </row>
    <row r="313" spans="1:38">
      <c r="A313" s="13"/>
      <c r="C313" s="14"/>
      <c r="D313" s="15"/>
      <c r="E313" s="13"/>
      <c r="F313" s="13"/>
      <c r="G313" s="13"/>
      <c r="H313" s="13"/>
      <c r="J313" s="13"/>
      <c r="K313" s="16"/>
      <c r="L313" s="17"/>
      <c r="M313" s="13"/>
      <c r="N313" s="15"/>
      <c r="O313" s="13"/>
      <c r="P313" s="13"/>
      <c r="Q313" s="13"/>
      <c r="R313" s="13"/>
      <c r="S313" s="13"/>
      <c r="T313" s="13"/>
      <c r="U313" s="15"/>
      <c r="W313" s="13"/>
      <c r="X313" s="13"/>
      <c r="Y313" s="13"/>
      <c r="Z313" s="17"/>
      <c r="AA313" s="16"/>
      <c r="AB313" s="17"/>
      <c r="AC313" s="13"/>
      <c r="AD313" s="13"/>
      <c r="AE313" s="16"/>
      <c r="AF313" s="16"/>
      <c r="AG313" s="55" t="s">
        <v>2190</v>
      </c>
      <c r="AH313" s="14"/>
      <c r="AI313" s="17" t="s">
        <v>1144</v>
      </c>
      <c r="AJ313" t="s">
        <v>286</v>
      </c>
      <c r="AK313" s="56" t="s">
        <v>325</v>
      </c>
      <c r="AL313" s="16"/>
    </row>
    <row r="314" spans="1:38">
      <c r="A314" s="13"/>
      <c r="C314" s="14"/>
      <c r="D314" s="15"/>
      <c r="E314" s="13"/>
      <c r="F314" s="13"/>
      <c r="G314" s="13"/>
      <c r="H314" s="13"/>
      <c r="J314" s="13"/>
      <c r="K314" s="16"/>
      <c r="L314" s="17"/>
      <c r="M314" s="13"/>
      <c r="N314" s="15"/>
      <c r="O314" s="13"/>
      <c r="P314" s="13"/>
      <c r="Q314" s="13"/>
      <c r="R314" s="13"/>
      <c r="S314" s="13"/>
      <c r="T314" s="13"/>
      <c r="U314" s="15"/>
      <c r="W314" s="13"/>
      <c r="X314" s="13"/>
      <c r="Y314" s="13"/>
      <c r="Z314" s="17"/>
      <c r="AA314" s="16"/>
      <c r="AB314" s="17"/>
      <c r="AC314" s="13"/>
      <c r="AD314" s="13"/>
      <c r="AE314" s="16"/>
      <c r="AF314" s="16"/>
      <c r="AG314" s="55" t="s">
        <v>2191</v>
      </c>
      <c r="AH314" s="14"/>
      <c r="AI314" s="17" t="s">
        <v>1145</v>
      </c>
      <c r="AJ314" t="s">
        <v>286</v>
      </c>
      <c r="AK314" s="56" t="s">
        <v>325</v>
      </c>
      <c r="AL314" s="16"/>
    </row>
    <row r="315" spans="1:38">
      <c r="A315" s="13"/>
      <c r="C315" s="14"/>
      <c r="D315" s="15"/>
      <c r="E315" s="13"/>
      <c r="F315" s="13"/>
      <c r="G315" s="13"/>
      <c r="H315" s="13"/>
      <c r="J315" s="13"/>
      <c r="K315" s="16"/>
      <c r="L315" s="17"/>
      <c r="M315" s="13"/>
      <c r="N315" s="15"/>
      <c r="O315" s="13"/>
      <c r="P315" s="13"/>
      <c r="Q315" s="13"/>
      <c r="R315" s="13"/>
      <c r="S315" s="13"/>
      <c r="T315" s="13"/>
      <c r="U315" s="15"/>
      <c r="W315" s="13"/>
      <c r="X315" s="13"/>
      <c r="Y315" s="13"/>
      <c r="Z315" s="17"/>
      <c r="AA315" s="16"/>
      <c r="AB315" s="17"/>
      <c r="AC315" s="13"/>
      <c r="AD315" s="13"/>
      <c r="AE315" s="16"/>
      <c r="AF315" s="16"/>
      <c r="AG315" s="55" t="s">
        <v>2192</v>
      </c>
      <c r="AH315" s="14"/>
      <c r="AI315" s="17" t="s">
        <v>1146</v>
      </c>
      <c r="AJ315" t="s">
        <v>286</v>
      </c>
      <c r="AK315" s="56" t="s">
        <v>325</v>
      </c>
      <c r="AL315" s="16"/>
    </row>
    <row r="316" spans="1:38">
      <c r="A316" s="13"/>
      <c r="C316" s="14"/>
      <c r="D316" s="15"/>
      <c r="E316" s="13"/>
      <c r="F316" s="13"/>
      <c r="G316" s="13"/>
      <c r="H316" s="13"/>
      <c r="J316" s="13"/>
      <c r="K316" s="16"/>
      <c r="L316" s="17"/>
      <c r="M316" s="13"/>
      <c r="N316" s="15"/>
      <c r="O316" s="13"/>
      <c r="P316" s="13"/>
      <c r="Q316" s="13"/>
      <c r="R316" s="13"/>
      <c r="S316" s="13"/>
      <c r="T316" s="13"/>
      <c r="U316" s="15"/>
      <c r="W316" s="13"/>
      <c r="X316" s="13"/>
      <c r="Y316" s="13"/>
      <c r="Z316" s="17"/>
      <c r="AA316" s="16"/>
      <c r="AB316" s="17"/>
      <c r="AC316" s="13"/>
      <c r="AD316" s="13"/>
      <c r="AE316" s="16"/>
      <c r="AF316" s="16"/>
      <c r="AG316" s="55" t="s">
        <v>2193</v>
      </c>
      <c r="AH316" s="14"/>
      <c r="AI316" s="17" t="s">
        <v>1147</v>
      </c>
      <c r="AJ316" t="s">
        <v>286</v>
      </c>
      <c r="AK316" s="56" t="s">
        <v>325</v>
      </c>
      <c r="AL316" s="16"/>
    </row>
    <row r="317" spans="1:38">
      <c r="A317" s="13"/>
      <c r="C317" s="14"/>
      <c r="D317" s="15"/>
      <c r="E317" s="13"/>
      <c r="F317" s="13"/>
      <c r="G317" s="13"/>
      <c r="H317" s="13"/>
      <c r="J317" s="13"/>
      <c r="K317" s="16"/>
      <c r="L317" s="17"/>
      <c r="M317" s="13"/>
      <c r="N317" s="15"/>
      <c r="O317" s="13"/>
      <c r="P317" s="13"/>
      <c r="Q317" s="13"/>
      <c r="R317" s="13"/>
      <c r="S317" s="13"/>
      <c r="T317" s="13"/>
      <c r="U317" s="15"/>
      <c r="W317" s="13"/>
      <c r="X317" s="13"/>
      <c r="Y317" s="13"/>
      <c r="Z317" s="17"/>
      <c r="AA317" s="16"/>
      <c r="AB317" s="17"/>
      <c r="AC317" s="13"/>
      <c r="AD317" s="13"/>
      <c r="AE317" s="16"/>
      <c r="AF317" s="16"/>
      <c r="AG317" s="55" t="s">
        <v>2194</v>
      </c>
      <c r="AH317" s="14"/>
      <c r="AI317" s="17" t="s">
        <v>1148</v>
      </c>
      <c r="AJ317" t="s">
        <v>286</v>
      </c>
      <c r="AK317" s="56" t="s">
        <v>325</v>
      </c>
      <c r="AL317" s="16"/>
    </row>
    <row r="318" spans="1:38">
      <c r="A318" s="13"/>
      <c r="C318" s="14"/>
      <c r="D318" s="15"/>
      <c r="E318" s="13"/>
      <c r="F318" s="13"/>
      <c r="G318" s="13"/>
      <c r="H318" s="13"/>
      <c r="J318" s="13"/>
      <c r="K318" s="16"/>
      <c r="L318" s="17"/>
      <c r="M318" s="13"/>
      <c r="N318" s="15"/>
      <c r="O318" s="13"/>
      <c r="P318" s="13"/>
      <c r="Q318" s="13"/>
      <c r="R318" s="13"/>
      <c r="S318" s="13"/>
      <c r="T318" s="13"/>
      <c r="U318" s="15"/>
      <c r="W318" s="13"/>
      <c r="X318" s="13"/>
      <c r="Y318" s="13"/>
      <c r="Z318" s="17"/>
      <c r="AA318" s="16"/>
      <c r="AB318" s="17"/>
      <c r="AC318" s="13"/>
      <c r="AD318" s="13"/>
      <c r="AE318" s="16"/>
      <c r="AF318" s="16"/>
      <c r="AG318" s="55" t="s">
        <v>2195</v>
      </c>
      <c r="AH318" s="14"/>
      <c r="AI318" s="17" t="s">
        <v>1149</v>
      </c>
      <c r="AJ318" t="s">
        <v>286</v>
      </c>
      <c r="AK318" s="56" t="s">
        <v>325</v>
      </c>
      <c r="AL318" s="16"/>
    </row>
    <row r="319" spans="1:38">
      <c r="A319" s="13"/>
      <c r="C319" s="14"/>
      <c r="D319" s="15"/>
      <c r="E319" s="13"/>
      <c r="F319" s="13"/>
      <c r="G319" s="13"/>
      <c r="H319" s="13"/>
      <c r="J319" s="13"/>
      <c r="K319" s="16"/>
      <c r="L319" s="17"/>
      <c r="M319" s="13"/>
      <c r="N319" s="15"/>
      <c r="O319" s="13"/>
      <c r="P319" s="13"/>
      <c r="Q319" s="13"/>
      <c r="R319" s="13"/>
      <c r="S319" s="13"/>
      <c r="T319" s="13"/>
      <c r="U319" s="15"/>
      <c r="W319" s="13"/>
      <c r="X319" s="13"/>
      <c r="Y319" s="13"/>
      <c r="Z319" s="17"/>
      <c r="AA319" s="16"/>
      <c r="AB319" s="17"/>
      <c r="AC319" s="13"/>
      <c r="AD319" s="13"/>
      <c r="AE319" s="16"/>
      <c r="AF319" s="16"/>
      <c r="AG319" s="55" t="s">
        <v>2196</v>
      </c>
      <c r="AH319" s="14"/>
      <c r="AI319" s="17" t="s">
        <v>1150</v>
      </c>
      <c r="AJ319" t="s">
        <v>286</v>
      </c>
      <c r="AK319" s="56" t="s">
        <v>325</v>
      </c>
      <c r="AL319" s="16"/>
    </row>
    <row r="320" spans="1:38">
      <c r="A320" s="13"/>
      <c r="C320" s="14"/>
      <c r="D320" s="15"/>
      <c r="E320" s="13"/>
      <c r="F320" s="13"/>
      <c r="G320" s="13"/>
      <c r="H320" s="13"/>
      <c r="J320" s="13"/>
      <c r="K320" s="16"/>
      <c r="L320" s="17"/>
      <c r="M320" s="13"/>
      <c r="N320" s="15"/>
      <c r="O320" s="13"/>
      <c r="P320" s="13"/>
      <c r="Q320" s="13"/>
      <c r="R320" s="13"/>
      <c r="S320" s="13"/>
      <c r="T320" s="13"/>
      <c r="U320" s="15"/>
      <c r="W320" s="13"/>
      <c r="X320" s="13"/>
      <c r="Y320" s="13"/>
      <c r="Z320" s="17"/>
      <c r="AA320" s="16"/>
      <c r="AB320" s="17"/>
      <c r="AC320" s="13"/>
      <c r="AD320" s="13"/>
      <c r="AE320" s="16"/>
      <c r="AF320" s="16"/>
      <c r="AG320" s="55" t="s">
        <v>2197</v>
      </c>
      <c r="AH320" s="14"/>
      <c r="AI320" s="17" t="s">
        <v>1151</v>
      </c>
      <c r="AJ320" t="s">
        <v>286</v>
      </c>
      <c r="AK320" s="56" t="s">
        <v>325</v>
      </c>
      <c r="AL320" s="16"/>
    </row>
    <row r="321" spans="1:38">
      <c r="A321" s="13"/>
      <c r="C321" s="14"/>
      <c r="D321" s="15"/>
      <c r="E321" s="13"/>
      <c r="F321" s="13"/>
      <c r="G321" s="13"/>
      <c r="H321" s="13"/>
      <c r="J321" s="13"/>
      <c r="K321" s="16"/>
      <c r="L321" s="17"/>
      <c r="M321" s="13"/>
      <c r="N321" s="15"/>
      <c r="O321" s="13"/>
      <c r="P321" s="13"/>
      <c r="Q321" s="13"/>
      <c r="R321" s="13"/>
      <c r="S321" s="13"/>
      <c r="T321" s="13"/>
      <c r="U321" s="15"/>
      <c r="W321" s="13"/>
      <c r="X321" s="13"/>
      <c r="Y321" s="13"/>
      <c r="Z321" s="17"/>
      <c r="AA321" s="16"/>
      <c r="AB321" s="17"/>
      <c r="AC321" s="13"/>
      <c r="AD321" s="13"/>
      <c r="AE321" s="16"/>
      <c r="AF321" s="16"/>
      <c r="AG321" s="55" t="s">
        <v>2198</v>
      </c>
      <c r="AH321" s="14"/>
      <c r="AI321" s="17" t="s">
        <v>1152</v>
      </c>
      <c r="AJ321" t="s">
        <v>286</v>
      </c>
      <c r="AK321" s="56" t="s">
        <v>325</v>
      </c>
      <c r="AL321" s="16"/>
    </row>
    <row r="322" spans="1:38">
      <c r="A322" s="13"/>
      <c r="C322" s="14"/>
      <c r="D322" s="15"/>
      <c r="E322" s="13"/>
      <c r="F322" s="13"/>
      <c r="G322" s="13"/>
      <c r="H322" s="13"/>
      <c r="J322" s="13"/>
      <c r="K322" s="16"/>
      <c r="L322" s="17"/>
      <c r="M322" s="13"/>
      <c r="N322" s="15"/>
      <c r="O322" s="13"/>
      <c r="P322" s="13"/>
      <c r="Q322" s="13"/>
      <c r="R322" s="13"/>
      <c r="S322" s="13"/>
      <c r="T322" s="13"/>
      <c r="U322" s="15"/>
      <c r="W322" s="13"/>
      <c r="X322" s="13"/>
      <c r="Y322" s="13"/>
      <c r="Z322" s="17"/>
      <c r="AA322" s="16"/>
      <c r="AB322" s="17"/>
      <c r="AC322" s="13"/>
      <c r="AD322" s="13"/>
      <c r="AE322" s="16"/>
      <c r="AF322" s="16"/>
      <c r="AG322" s="55" t="s">
        <v>2199</v>
      </c>
      <c r="AH322" s="14"/>
      <c r="AI322" s="17" t="s">
        <v>1153</v>
      </c>
      <c r="AJ322" t="s">
        <v>286</v>
      </c>
      <c r="AK322" s="56" t="s">
        <v>325</v>
      </c>
      <c r="AL322" s="16"/>
    </row>
    <row r="323" spans="1:38">
      <c r="A323" s="13"/>
      <c r="C323" s="14"/>
      <c r="D323" s="15"/>
      <c r="E323" s="13"/>
      <c r="F323" s="13"/>
      <c r="G323" s="13"/>
      <c r="H323" s="13"/>
      <c r="J323" s="13"/>
      <c r="K323" s="16"/>
      <c r="L323" s="17"/>
      <c r="M323" s="13"/>
      <c r="N323" s="15"/>
      <c r="O323" s="13"/>
      <c r="P323" s="13"/>
      <c r="Q323" s="13"/>
      <c r="R323" s="13"/>
      <c r="S323" s="13"/>
      <c r="T323" s="13"/>
      <c r="U323" s="15"/>
      <c r="W323" s="13"/>
      <c r="X323" s="13"/>
      <c r="Y323" s="13"/>
      <c r="Z323" s="17"/>
      <c r="AA323" s="16"/>
      <c r="AB323" s="17"/>
      <c r="AC323" s="13"/>
      <c r="AD323" s="13"/>
      <c r="AE323" s="16"/>
      <c r="AF323" s="16"/>
      <c r="AG323" s="55" t="s">
        <v>2200</v>
      </c>
      <c r="AH323" s="14"/>
      <c r="AI323" s="17" t="s">
        <v>1154</v>
      </c>
      <c r="AJ323" t="s">
        <v>286</v>
      </c>
      <c r="AK323" s="56" t="s">
        <v>325</v>
      </c>
      <c r="AL323" s="16"/>
    </row>
    <row r="324" spans="1:38">
      <c r="A324" s="13"/>
      <c r="C324" s="14"/>
      <c r="D324" s="15"/>
      <c r="E324" s="13"/>
      <c r="F324" s="13"/>
      <c r="G324" s="13"/>
      <c r="H324" s="13"/>
      <c r="J324" s="13"/>
      <c r="K324" s="16"/>
      <c r="L324" s="17"/>
      <c r="M324" s="13"/>
      <c r="N324" s="15"/>
      <c r="O324" s="13"/>
      <c r="P324" s="13"/>
      <c r="Q324" s="13"/>
      <c r="R324" s="13"/>
      <c r="S324" s="13"/>
      <c r="T324" s="13"/>
      <c r="U324" s="15"/>
      <c r="W324" s="13"/>
      <c r="X324" s="13"/>
      <c r="Y324" s="13"/>
      <c r="Z324" s="17"/>
      <c r="AA324" s="16"/>
      <c r="AB324" s="17"/>
      <c r="AC324" s="13"/>
      <c r="AD324" s="13"/>
      <c r="AE324" s="16"/>
      <c r="AF324" s="16"/>
      <c r="AG324" s="55" t="s">
        <v>2201</v>
      </c>
      <c r="AH324" s="14"/>
      <c r="AI324" s="17" t="s">
        <v>1155</v>
      </c>
      <c r="AJ324" t="s">
        <v>286</v>
      </c>
      <c r="AK324" s="56" t="s">
        <v>325</v>
      </c>
      <c r="AL324" s="16"/>
    </row>
    <row r="325" spans="1:38">
      <c r="A325" s="13"/>
      <c r="C325" s="14"/>
      <c r="D325" s="15"/>
      <c r="E325" s="13"/>
      <c r="F325" s="13"/>
      <c r="G325" s="13"/>
      <c r="H325" s="13"/>
      <c r="J325" s="13"/>
      <c r="K325" s="16"/>
      <c r="L325" s="17"/>
      <c r="M325" s="13"/>
      <c r="N325" s="15"/>
      <c r="O325" s="13"/>
      <c r="P325" s="13"/>
      <c r="Q325" s="13"/>
      <c r="R325" s="13"/>
      <c r="S325" s="13"/>
      <c r="T325" s="13"/>
      <c r="U325" s="15"/>
      <c r="W325" s="13"/>
      <c r="X325" s="13"/>
      <c r="Y325" s="13"/>
      <c r="Z325" s="17"/>
      <c r="AA325" s="16"/>
      <c r="AB325" s="17"/>
      <c r="AC325" s="13"/>
      <c r="AD325" s="13"/>
      <c r="AE325" s="16"/>
      <c r="AF325" s="16"/>
      <c r="AG325" s="55" t="s">
        <v>2202</v>
      </c>
      <c r="AH325" s="14"/>
      <c r="AI325" s="17" t="s">
        <v>1156</v>
      </c>
      <c r="AJ325" t="s">
        <v>286</v>
      </c>
      <c r="AK325" s="56" t="s">
        <v>325</v>
      </c>
      <c r="AL325" s="16"/>
    </row>
    <row r="326" spans="1:38">
      <c r="A326" s="13"/>
      <c r="C326" s="14"/>
      <c r="D326" s="15"/>
      <c r="E326" s="13"/>
      <c r="F326" s="13"/>
      <c r="G326" s="13"/>
      <c r="H326" s="13"/>
      <c r="J326" s="13"/>
      <c r="K326" s="16"/>
      <c r="L326" s="17"/>
      <c r="M326" s="13"/>
      <c r="N326" s="15"/>
      <c r="O326" s="13"/>
      <c r="P326" s="13"/>
      <c r="Q326" s="13"/>
      <c r="R326" s="13"/>
      <c r="S326" s="13"/>
      <c r="T326" s="13"/>
      <c r="U326" s="15"/>
      <c r="W326" s="13"/>
      <c r="X326" s="13"/>
      <c r="Y326" s="13"/>
      <c r="Z326" s="17"/>
      <c r="AA326" s="16"/>
      <c r="AB326" s="17"/>
      <c r="AC326" s="13"/>
      <c r="AD326" s="13"/>
      <c r="AE326" s="16"/>
      <c r="AF326" s="16"/>
      <c r="AG326" s="55" t="s">
        <v>2203</v>
      </c>
      <c r="AH326" s="14"/>
      <c r="AI326" s="17" t="s">
        <v>1157</v>
      </c>
      <c r="AJ326" t="s">
        <v>286</v>
      </c>
      <c r="AK326" s="56" t="s">
        <v>325</v>
      </c>
      <c r="AL326" s="16"/>
    </row>
    <row r="327" spans="1:38">
      <c r="A327" s="13"/>
      <c r="C327" s="14"/>
      <c r="D327" s="15"/>
      <c r="E327" s="13"/>
      <c r="F327" s="13"/>
      <c r="G327" s="13"/>
      <c r="H327" s="13"/>
      <c r="J327" s="13"/>
      <c r="K327" s="16"/>
      <c r="L327" s="17"/>
      <c r="M327" s="13"/>
      <c r="N327" s="15"/>
      <c r="O327" s="13"/>
      <c r="P327" s="13"/>
      <c r="Q327" s="13"/>
      <c r="R327" s="13"/>
      <c r="S327" s="13"/>
      <c r="T327" s="13"/>
      <c r="U327" s="15"/>
      <c r="W327" s="13"/>
      <c r="X327" s="13"/>
      <c r="Y327" s="13"/>
      <c r="Z327" s="17"/>
      <c r="AA327" s="16"/>
      <c r="AB327" s="17"/>
      <c r="AC327" s="13"/>
      <c r="AD327" s="13"/>
      <c r="AE327" s="16"/>
      <c r="AF327" s="16"/>
      <c r="AG327" s="55" t="s">
        <v>2204</v>
      </c>
      <c r="AH327" s="14"/>
      <c r="AI327" s="17" t="s">
        <v>1158</v>
      </c>
      <c r="AJ327" t="s">
        <v>286</v>
      </c>
      <c r="AK327" s="56" t="s">
        <v>325</v>
      </c>
      <c r="AL327" s="16"/>
    </row>
    <row r="328" spans="1:38">
      <c r="A328" s="13"/>
      <c r="C328" s="14"/>
      <c r="D328" s="15"/>
      <c r="E328" s="13"/>
      <c r="F328" s="13"/>
      <c r="G328" s="13"/>
      <c r="H328" s="13"/>
      <c r="J328" s="13"/>
      <c r="K328" s="16"/>
      <c r="L328" s="17"/>
      <c r="M328" s="13"/>
      <c r="N328" s="15"/>
      <c r="O328" s="13"/>
      <c r="P328" s="13"/>
      <c r="Q328" s="13"/>
      <c r="R328" s="13"/>
      <c r="S328" s="13"/>
      <c r="T328" s="13"/>
      <c r="U328" s="15"/>
      <c r="W328" s="13"/>
      <c r="X328" s="13"/>
      <c r="Y328" s="13"/>
      <c r="Z328" s="17"/>
      <c r="AA328" s="16"/>
      <c r="AB328" s="17"/>
      <c r="AC328" s="13"/>
      <c r="AD328" s="13"/>
      <c r="AE328" s="16"/>
      <c r="AF328" s="16"/>
      <c r="AG328" s="55" t="s">
        <v>2205</v>
      </c>
      <c r="AH328" s="14"/>
      <c r="AI328" s="17" t="s">
        <v>1159</v>
      </c>
      <c r="AJ328" t="s">
        <v>286</v>
      </c>
      <c r="AK328" s="56" t="s">
        <v>325</v>
      </c>
      <c r="AL328" s="16"/>
    </row>
    <row r="329" spans="1:38">
      <c r="A329" s="13"/>
      <c r="C329" s="14"/>
      <c r="D329" s="15"/>
      <c r="E329" s="13"/>
      <c r="F329" s="13"/>
      <c r="G329" s="13"/>
      <c r="H329" s="13"/>
      <c r="J329" s="13"/>
      <c r="K329" s="16"/>
      <c r="L329" s="17"/>
      <c r="M329" s="13"/>
      <c r="N329" s="15"/>
      <c r="O329" s="13"/>
      <c r="P329" s="13"/>
      <c r="Q329" s="13"/>
      <c r="R329" s="13"/>
      <c r="S329" s="13"/>
      <c r="T329" s="13"/>
      <c r="U329" s="15"/>
      <c r="W329" s="13"/>
      <c r="X329" s="13"/>
      <c r="Y329" s="13"/>
      <c r="Z329" s="17"/>
      <c r="AA329" s="16"/>
      <c r="AB329" s="17"/>
      <c r="AC329" s="13"/>
      <c r="AD329" s="13"/>
      <c r="AE329" s="16"/>
      <c r="AF329" s="16"/>
      <c r="AG329" s="55" t="s">
        <v>2206</v>
      </c>
      <c r="AH329" s="14"/>
      <c r="AI329" s="17" t="s">
        <v>1160</v>
      </c>
      <c r="AJ329" t="s">
        <v>286</v>
      </c>
      <c r="AK329" s="56" t="s">
        <v>325</v>
      </c>
      <c r="AL329" s="16"/>
    </row>
    <row r="330" spans="1:38">
      <c r="A330" s="13"/>
      <c r="C330" s="14"/>
      <c r="D330" s="15"/>
      <c r="E330" s="13"/>
      <c r="F330" s="13"/>
      <c r="G330" s="13"/>
      <c r="H330" s="13"/>
      <c r="J330" s="13"/>
      <c r="K330" s="16"/>
      <c r="L330" s="17"/>
      <c r="M330" s="13"/>
      <c r="N330" s="15"/>
      <c r="O330" s="13"/>
      <c r="P330" s="13"/>
      <c r="Q330" s="13"/>
      <c r="R330" s="13"/>
      <c r="S330" s="13"/>
      <c r="T330" s="13"/>
      <c r="U330" s="15"/>
      <c r="W330" s="13"/>
      <c r="X330" s="13"/>
      <c r="Y330" s="13"/>
      <c r="Z330" s="17"/>
      <c r="AA330" s="16"/>
      <c r="AB330" s="17"/>
      <c r="AC330" s="13"/>
      <c r="AD330" s="13"/>
      <c r="AE330" s="16"/>
      <c r="AF330" s="16"/>
      <c r="AG330" s="55" t="s">
        <v>2207</v>
      </c>
      <c r="AH330" s="14"/>
      <c r="AI330" s="17" t="s">
        <v>1161</v>
      </c>
      <c r="AJ330" t="s">
        <v>286</v>
      </c>
      <c r="AK330" s="56" t="s">
        <v>325</v>
      </c>
      <c r="AL330" s="16"/>
    </row>
    <row r="331" spans="1:38">
      <c r="A331" s="13"/>
      <c r="C331" s="14"/>
      <c r="D331" s="15"/>
      <c r="E331" s="13"/>
      <c r="F331" s="13"/>
      <c r="G331" s="13"/>
      <c r="H331" s="13"/>
      <c r="J331" s="13"/>
      <c r="K331" s="16"/>
      <c r="L331" s="17"/>
      <c r="M331" s="13"/>
      <c r="N331" s="15"/>
      <c r="O331" s="13"/>
      <c r="P331" s="13"/>
      <c r="Q331" s="13"/>
      <c r="R331" s="13"/>
      <c r="S331" s="13"/>
      <c r="T331" s="13"/>
      <c r="U331" s="15"/>
      <c r="W331" s="13"/>
      <c r="X331" s="13"/>
      <c r="Y331" s="13"/>
      <c r="Z331" s="17"/>
      <c r="AA331" s="16"/>
      <c r="AB331" s="17"/>
      <c r="AC331" s="13"/>
      <c r="AD331" s="13"/>
      <c r="AE331" s="16"/>
      <c r="AF331" s="16"/>
      <c r="AG331" s="55" t="s">
        <v>2208</v>
      </c>
      <c r="AH331" s="14"/>
      <c r="AI331" s="17" t="s">
        <v>1162</v>
      </c>
      <c r="AJ331" t="s">
        <v>286</v>
      </c>
      <c r="AK331" s="56" t="s">
        <v>325</v>
      </c>
      <c r="AL331" s="16"/>
    </row>
    <row r="332" spans="1:38">
      <c r="A332" s="13"/>
      <c r="C332" s="14"/>
      <c r="D332" s="15"/>
      <c r="E332" s="13"/>
      <c r="F332" s="13"/>
      <c r="G332" s="13"/>
      <c r="H332" s="13"/>
      <c r="J332" s="13"/>
      <c r="K332" s="16"/>
      <c r="L332" s="17"/>
      <c r="M332" s="13"/>
      <c r="N332" s="15"/>
      <c r="O332" s="13"/>
      <c r="P332" s="13"/>
      <c r="Q332" s="13"/>
      <c r="R332" s="13"/>
      <c r="S332" s="13"/>
      <c r="T332" s="13"/>
      <c r="U332" s="15"/>
      <c r="W332" s="13"/>
      <c r="X332" s="13"/>
      <c r="Y332" s="13"/>
      <c r="Z332" s="17"/>
      <c r="AA332" s="16"/>
      <c r="AB332" s="17"/>
      <c r="AC332" s="13"/>
      <c r="AD332" s="13"/>
      <c r="AE332" s="16"/>
      <c r="AF332" s="16"/>
      <c r="AG332" s="55" t="s">
        <v>2209</v>
      </c>
      <c r="AH332" s="14"/>
      <c r="AI332" s="17" t="s">
        <v>1163</v>
      </c>
      <c r="AJ332" t="s">
        <v>286</v>
      </c>
      <c r="AK332" s="56" t="s">
        <v>325</v>
      </c>
      <c r="AL332" s="16"/>
    </row>
    <row r="333" spans="1:38">
      <c r="A333" s="13"/>
      <c r="C333" s="14"/>
      <c r="D333" s="15"/>
      <c r="E333" s="13"/>
      <c r="F333" s="13"/>
      <c r="G333" s="13"/>
      <c r="H333" s="13"/>
      <c r="J333" s="13"/>
      <c r="K333" s="16"/>
      <c r="L333" s="17"/>
      <c r="M333" s="13"/>
      <c r="N333" s="15"/>
      <c r="O333" s="13"/>
      <c r="P333" s="13"/>
      <c r="Q333" s="13"/>
      <c r="R333" s="13"/>
      <c r="S333" s="13"/>
      <c r="T333" s="13"/>
      <c r="U333" s="15"/>
      <c r="W333" s="13"/>
      <c r="X333" s="13"/>
      <c r="Y333" s="13"/>
      <c r="Z333" s="17"/>
      <c r="AA333" s="16"/>
      <c r="AB333" s="17"/>
      <c r="AC333" s="13"/>
      <c r="AD333" s="13"/>
      <c r="AE333" s="16"/>
      <c r="AF333" s="16"/>
      <c r="AG333" s="55" t="s">
        <v>2210</v>
      </c>
      <c r="AH333" s="14"/>
      <c r="AI333" s="17" t="s">
        <v>1164</v>
      </c>
      <c r="AJ333" t="s">
        <v>286</v>
      </c>
      <c r="AK333" s="56" t="s">
        <v>325</v>
      </c>
      <c r="AL333" s="16"/>
    </row>
    <row r="334" spans="1:38">
      <c r="A334" s="13"/>
      <c r="C334" s="14"/>
      <c r="D334" s="15"/>
      <c r="E334" s="13"/>
      <c r="F334" s="13"/>
      <c r="G334" s="13"/>
      <c r="H334" s="13"/>
      <c r="J334" s="13"/>
      <c r="K334" s="16"/>
      <c r="L334" s="17"/>
      <c r="M334" s="13"/>
      <c r="N334" s="15"/>
      <c r="O334" s="13"/>
      <c r="P334" s="13"/>
      <c r="Q334" s="13"/>
      <c r="R334" s="13"/>
      <c r="S334" s="13"/>
      <c r="T334" s="13"/>
      <c r="U334" s="15"/>
      <c r="W334" s="13"/>
      <c r="X334" s="13"/>
      <c r="Y334" s="13"/>
      <c r="Z334" s="17"/>
      <c r="AA334" s="16"/>
      <c r="AB334" s="17"/>
      <c r="AC334" s="13"/>
      <c r="AD334" s="13"/>
      <c r="AE334" s="16"/>
      <c r="AF334" s="16"/>
      <c r="AG334" s="55" t="s">
        <v>2211</v>
      </c>
      <c r="AH334" s="14"/>
      <c r="AI334" s="17" t="s">
        <v>1165</v>
      </c>
      <c r="AJ334" t="s">
        <v>286</v>
      </c>
      <c r="AK334" s="56" t="s">
        <v>325</v>
      </c>
      <c r="AL334" s="16"/>
    </row>
    <row r="335" spans="1:38">
      <c r="A335" s="13"/>
      <c r="C335" s="14"/>
      <c r="D335" s="15"/>
      <c r="E335" s="13"/>
      <c r="F335" s="13"/>
      <c r="G335" s="13"/>
      <c r="H335" s="13"/>
      <c r="J335" s="13"/>
      <c r="K335" s="16"/>
      <c r="L335" s="17"/>
      <c r="M335" s="13"/>
      <c r="N335" s="15"/>
      <c r="O335" s="13"/>
      <c r="P335" s="13"/>
      <c r="Q335" s="13"/>
      <c r="R335" s="13"/>
      <c r="S335" s="13"/>
      <c r="T335" s="13"/>
      <c r="U335" s="15"/>
      <c r="W335" s="13"/>
      <c r="X335" s="13"/>
      <c r="Y335" s="13"/>
      <c r="Z335" s="17"/>
      <c r="AA335" s="16"/>
      <c r="AB335" s="17"/>
      <c r="AC335" s="13"/>
      <c r="AD335" s="13"/>
      <c r="AE335" s="16"/>
      <c r="AF335" s="16"/>
      <c r="AG335" s="55" t="s">
        <v>2212</v>
      </c>
      <c r="AH335" s="14"/>
      <c r="AI335" s="17" t="s">
        <v>1166</v>
      </c>
      <c r="AJ335" t="s">
        <v>286</v>
      </c>
      <c r="AK335" s="56" t="s">
        <v>325</v>
      </c>
      <c r="AL335" s="16"/>
    </row>
    <row r="336" spans="1:38">
      <c r="A336" s="13"/>
      <c r="C336" s="14"/>
      <c r="D336" s="15"/>
      <c r="E336" s="13"/>
      <c r="F336" s="13"/>
      <c r="G336" s="13"/>
      <c r="H336" s="13"/>
      <c r="J336" s="13"/>
      <c r="K336" s="16"/>
      <c r="L336" s="17"/>
      <c r="M336" s="13"/>
      <c r="N336" s="15"/>
      <c r="O336" s="13"/>
      <c r="P336" s="13"/>
      <c r="Q336" s="13"/>
      <c r="R336" s="13"/>
      <c r="S336" s="13"/>
      <c r="T336" s="13"/>
      <c r="U336" s="15"/>
      <c r="W336" s="13"/>
      <c r="X336" s="13"/>
      <c r="Y336" s="13"/>
      <c r="Z336" s="17"/>
      <c r="AA336" s="16"/>
      <c r="AB336" s="17"/>
      <c r="AC336" s="13"/>
      <c r="AD336" s="13"/>
      <c r="AE336" s="16"/>
      <c r="AF336" s="16"/>
      <c r="AG336" s="55" t="s">
        <v>2213</v>
      </c>
      <c r="AH336" s="14"/>
      <c r="AI336" s="17" t="s">
        <v>1167</v>
      </c>
      <c r="AJ336" t="s">
        <v>286</v>
      </c>
      <c r="AK336" s="56" t="s">
        <v>325</v>
      </c>
      <c r="AL336" s="16"/>
    </row>
    <row r="337" spans="1:38">
      <c r="A337" s="13"/>
      <c r="C337" s="14"/>
      <c r="D337" s="15"/>
      <c r="E337" s="13"/>
      <c r="F337" s="13"/>
      <c r="G337" s="13"/>
      <c r="H337" s="13"/>
      <c r="J337" s="13"/>
      <c r="K337" s="16"/>
      <c r="L337" s="17"/>
      <c r="M337" s="13"/>
      <c r="N337" s="15"/>
      <c r="O337" s="13"/>
      <c r="P337" s="13"/>
      <c r="Q337" s="13"/>
      <c r="R337" s="13"/>
      <c r="S337" s="13"/>
      <c r="T337" s="13"/>
      <c r="U337" s="15"/>
      <c r="W337" s="13"/>
      <c r="X337" s="13"/>
      <c r="Y337" s="13"/>
      <c r="Z337" s="17"/>
      <c r="AA337" s="16"/>
      <c r="AB337" s="17"/>
      <c r="AC337" s="13"/>
      <c r="AD337" s="13"/>
      <c r="AE337" s="16"/>
      <c r="AF337" s="16"/>
      <c r="AG337" s="55" t="s">
        <v>2214</v>
      </c>
      <c r="AH337" s="14"/>
      <c r="AI337" s="17" t="s">
        <v>1168</v>
      </c>
      <c r="AJ337" t="s">
        <v>286</v>
      </c>
      <c r="AK337" s="56" t="s">
        <v>325</v>
      </c>
      <c r="AL337" s="16"/>
    </row>
    <row r="338" spans="1:38">
      <c r="A338" s="13"/>
      <c r="C338" s="14"/>
      <c r="D338" s="15"/>
      <c r="E338" s="13"/>
      <c r="F338" s="13"/>
      <c r="G338" s="13"/>
      <c r="H338" s="13"/>
      <c r="J338" s="13"/>
      <c r="K338" s="16"/>
      <c r="L338" s="17"/>
      <c r="M338" s="13"/>
      <c r="N338" s="15"/>
      <c r="O338" s="13"/>
      <c r="P338" s="13"/>
      <c r="Q338" s="13"/>
      <c r="R338" s="13"/>
      <c r="S338" s="13"/>
      <c r="T338" s="13"/>
      <c r="U338" s="15"/>
      <c r="W338" s="13"/>
      <c r="X338" s="13"/>
      <c r="Y338" s="13"/>
      <c r="Z338" s="17"/>
      <c r="AA338" s="16"/>
      <c r="AB338" s="17"/>
      <c r="AC338" s="13"/>
      <c r="AD338" s="13"/>
      <c r="AE338" s="16"/>
      <c r="AF338" s="16"/>
      <c r="AG338" s="55" t="s">
        <v>2215</v>
      </c>
      <c r="AH338" s="14"/>
      <c r="AI338" s="17" t="s">
        <v>1169</v>
      </c>
      <c r="AJ338" t="s">
        <v>286</v>
      </c>
      <c r="AK338" s="56" t="s">
        <v>325</v>
      </c>
      <c r="AL338" s="16"/>
    </row>
    <row r="339" spans="1:38">
      <c r="A339" s="13"/>
      <c r="C339" s="14"/>
      <c r="D339" s="15"/>
      <c r="E339" s="13"/>
      <c r="F339" s="13"/>
      <c r="G339" s="13"/>
      <c r="H339" s="13"/>
      <c r="J339" s="13"/>
      <c r="K339" s="16"/>
      <c r="L339" s="17"/>
      <c r="M339" s="13"/>
      <c r="N339" s="15"/>
      <c r="O339" s="13"/>
      <c r="P339" s="13"/>
      <c r="Q339" s="13"/>
      <c r="R339" s="13"/>
      <c r="S339" s="13"/>
      <c r="T339" s="13"/>
      <c r="U339" s="15"/>
      <c r="W339" s="13"/>
      <c r="X339" s="13"/>
      <c r="Y339" s="13"/>
      <c r="Z339" s="17"/>
      <c r="AA339" s="16"/>
      <c r="AB339" s="17"/>
      <c r="AC339" s="13"/>
      <c r="AD339" s="13"/>
      <c r="AE339" s="16"/>
      <c r="AF339" s="16"/>
      <c r="AG339" s="55" t="s">
        <v>2216</v>
      </c>
      <c r="AH339" s="14"/>
      <c r="AI339" s="17" t="s">
        <v>1170</v>
      </c>
      <c r="AJ339" t="s">
        <v>286</v>
      </c>
      <c r="AK339" s="56" t="s">
        <v>325</v>
      </c>
      <c r="AL339" s="16"/>
    </row>
    <row r="340" spans="1:38">
      <c r="A340" s="13"/>
      <c r="C340" s="14"/>
      <c r="D340" s="15"/>
      <c r="E340" s="13"/>
      <c r="F340" s="13"/>
      <c r="G340" s="13"/>
      <c r="H340" s="13"/>
      <c r="J340" s="13"/>
      <c r="K340" s="16"/>
      <c r="L340" s="17"/>
      <c r="M340" s="13"/>
      <c r="N340" s="15"/>
      <c r="O340" s="13"/>
      <c r="P340" s="13"/>
      <c r="Q340" s="13"/>
      <c r="R340" s="13"/>
      <c r="S340" s="13"/>
      <c r="T340" s="13"/>
      <c r="U340" s="15"/>
      <c r="W340" s="13"/>
      <c r="X340" s="13"/>
      <c r="Y340" s="13"/>
      <c r="Z340" s="17"/>
      <c r="AA340" s="16"/>
      <c r="AB340" s="17"/>
      <c r="AC340" s="13"/>
      <c r="AD340" s="13"/>
      <c r="AE340" s="16"/>
      <c r="AF340" s="16"/>
      <c r="AG340" s="55" t="s">
        <v>2217</v>
      </c>
      <c r="AH340" s="14"/>
      <c r="AI340" s="17" t="s">
        <v>1171</v>
      </c>
      <c r="AJ340" t="s">
        <v>286</v>
      </c>
      <c r="AK340" s="56" t="s">
        <v>325</v>
      </c>
      <c r="AL340" s="16"/>
    </row>
    <row r="341" spans="1:38">
      <c r="A341" s="13"/>
      <c r="C341" s="14"/>
      <c r="D341" s="15"/>
      <c r="E341" s="13"/>
      <c r="F341" s="13"/>
      <c r="G341" s="13"/>
      <c r="H341" s="13"/>
      <c r="J341" s="13"/>
      <c r="K341" s="16"/>
      <c r="L341" s="17"/>
      <c r="M341" s="13"/>
      <c r="N341" s="15"/>
      <c r="O341" s="13"/>
      <c r="P341" s="13"/>
      <c r="Q341" s="13"/>
      <c r="R341" s="13"/>
      <c r="S341" s="13"/>
      <c r="T341" s="13"/>
      <c r="U341" s="15"/>
      <c r="W341" s="13"/>
      <c r="X341" s="13"/>
      <c r="Y341" s="13"/>
      <c r="Z341" s="17"/>
      <c r="AA341" s="16"/>
      <c r="AB341" s="17"/>
      <c r="AC341" s="13"/>
      <c r="AD341" s="13"/>
      <c r="AE341" s="16"/>
      <c r="AF341" s="16"/>
      <c r="AG341" s="55" t="s">
        <v>2218</v>
      </c>
      <c r="AH341" s="14"/>
      <c r="AI341" s="17" t="s">
        <v>1172</v>
      </c>
      <c r="AJ341" t="s">
        <v>286</v>
      </c>
      <c r="AK341" s="56" t="s">
        <v>325</v>
      </c>
      <c r="AL341" s="16"/>
    </row>
    <row r="342" spans="1:38">
      <c r="A342" s="13"/>
      <c r="C342" s="14"/>
      <c r="D342" s="15"/>
      <c r="E342" s="13"/>
      <c r="F342" s="13"/>
      <c r="G342" s="13"/>
      <c r="H342" s="13"/>
      <c r="J342" s="13"/>
      <c r="K342" s="16"/>
      <c r="L342" s="17"/>
      <c r="M342" s="13"/>
      <c r="N342" s="15"/>
      <c r="O342" s="13"/>
      <c r="P342" s="13"/>
      <c r="Q342" s="13"/>
      <c r="R342" s="13"/>
      <c r="S342" s="13"/>
      <c r="T342" s="13"/>
      <c r="U342" s="15"/>
      <c r="W342" s="13"/>
      <c r="X342" s="13"/>
      <c r="Y342" s="13"/>
      <c r="Z342" s="17"/>
      <c r="AA342" s="16"/>
      <c r="AB342" s="17"/>
      <c r="AC342" s="13"/>
      <c r="AD342" s="13"/>
      <c r="AE342" s="16"/>
      <c r="AF342" s="16"/>
      <c r="AG342" s="55" t="s">
        <v>2219</v>
      </c>
      <c r="AH342" s="14"/>
      <c r="AI342" s="17" t="s">
        <v>1173</v>
      </c>
      <c r="AJ342" t="s">
        <v>286</v>
      </c>
      <c r="AK342" s="56" t="s">
        <v>325</v>
      </c>
      <c r="AL342" s="16"/>
    </row>
    <row r="343" spans="1:38">
      <c r="A343" s="13"/>
      <c r="C343" s="14"/>
      <c r="D343" s="15"/>
      <c r="E343" s="13"/>
      <c r="F343" s="13"/>
      <c r="G343" s="13"/>
      <c r="H343" s="13"/>
      <c r="J343" s="13"/>
      <c r="K343" s="16"/>
      <c r="L343" s="17"/>
      <c r="M343" s="13"/>
      <c r="N343" s="15"/>
      <c r="O343" s="13"/>
      <c r="P343" s="13"/>
      <c r="Q343" s="13"/>
      <c r="R343" s="13"/>
      <c r="S343" s="13"/>
      <c r="T343" s="13"/>
      <c r="U343" s="15"/>
      <c r="W343" s="13"/>
      <c r="X343" s="13"/>
      <c r="Y343" s="13"/>
      <c r="Z343" s="17"/>
      <c r="AA343" s="16"/>
      <c r="AB343" s="17"/>
      <c r="AC343" s="13"/>
      <c r="AD343" s="13"/>
      <c r="AE343" s="16"/>
      <c r="AF343" s="16"/>
      <c r="AG343" s="55" t="s">
        <v>2220</v>
      </c>
      <c r="AH343" s="14"/>
      <c r="AI343" s="17" t="s">
        <v>1174</v>
      </c>
      <c r="AJ343" t="s">
        <v>286</v>
      </c>
      <c r="AK343" s="56" t="s">
        <v>325</v>
      </c>
      <c r="AL343" s="16"/>
    </row>
    <row r="344" spans="1:38">
      <c r="A344" s="13"/>
      <c r="C344" s="14"/>
      <c r="D344" s="15"/>
      <c r="E344" s="13"/>
      <c r="F344" s="13"/>
      <c r="G344" s="13"/>
      <c r="H344" s="13"/>
      <c r="J344" s="13"/>
      <c r="K344" s="16"/>
      <c r="L344" s="17"/>
      <c r="M344" s="13"/>
      <c r="N344" s="15"/>
      <c r="O344" s="13"/>
      <c r="P344" s="13"/>
      <c r="Q344" s="13"/>
      <c r="R344" s="13"/>
      <c r="S344" s="13"/>
      <c r="T344" s="13"/>
      <c r="U344" s="15"/>
      <c r="W344" s="13"/>
      <c r="X344" s="13"/>
      <c r="Y344" s="13"/>
      <c r="Z344" s="17"/>
      <c r="AA344" s="16"/>
      <c r="AB344" s="17"/>
      <c r="AC344" s="13"/>
      <c r="AD344" s="13"/>
      <c r="AE344" s="16"/>
      <c r="AF344" s="16"/>
      <c r="AG344" s="55" t="s">
        <v>2221</v>
      </c>
      <c r="AH344" s="14"/>
      <c r="AI344" s="17" t="s">
        <v>1175</v>
      </c>
      <c r="AJ344" t="s">
        <v>286</v>
      </c>
      <c r="AK344" s="56" t="s">
        <v>325</v>
      </c>
      <c r="AL344" s="16"/>
    </row>
    <row r="345" spans="1:38">
      <c r="A345" s="13"/>
      <c r="C345" s="14"/>
      <c r="D345" s="15"/>
      <c r="E345" s="13"/>
      <c r="F345" s="13"/>
      <c r="G345" s="13"/>
      <c r="H345" s="13"/>
      <c r="J345" s="13"/>
      <c r="K345" s="16"/>
      <c r="L345" s="17"/>
      <c r="M345" s="13"/>
      <c r="N345" s="15"/>
      <c r="O345" s="13"/>
      <c r="P345" s="13"/>
      <c r="Q345" s="13"/>
      <c r="R345" s="13"/>
      <c r="S345" s="13"/>
      <c r="T345" s="13"/>
      <c r="U345" s="15"/>
      <c r="W345" s="13"/>
      <c r="X345" s="13"/>
      <c r="Y345" s="13"/>
      <c r="Z345" s="17"/>
      <c r="AA345" s="16"/>
      <c r="AB345" s="17"/>
      <c r="AC345" s="13"/>
      <c r="AD345" s="13"/>
      <c r="AE345" s="16"/>
      <c r="AF345" s="16"/>
      <c r="AG345" s="55" t="s">
        <v>2222</v>
      </c>
      <c r="AH345" s="14"/>
      <c r="AI345" s="17" t="s">
        <v>1176</v>
      </c>
      <c r="AJ345" t="s">
        <v>286</v>
      </c>
      <c r="AK345" s="56" t="s">
        <v>325</v>
      </c>
      <c r="AL345" s="16"/>
    </row>
    <row r="346" spans="1:38">
      <c r="A346" s="13"/>
      <c r="C346" s="14"/>
      <c r="D346" s="15"/>
      <c r="E346" s="13"/>
      <c r="F346" s="13"/>
      <c r="G346" s="13"/>
      <c r="H346" s="13"/>
      <c r="J346" s="13"/>
      <c r="K346" s="16"/>
      <c r="L346" s="17"/>
      <c r="M346" s="13"/>
      <c r="N346" s="15"/>
      <c r="O346" s="13"/>
      <c r="P346" s="13"/>
      <c r="Q346" s="13"/>
      <c r="R346" s="13"/>
      <c r="S346" s="13"/>
      <c r="T346" s="13"/>
      <c r="U346" s="15"/>
      <c r="W346" s="13"/>
      <c r="X346" s="13"/>
      <c r="Y346" s="13"/>
      <c r="Z346" s="17"/>
      <c r="AA346" s="16"/>
      <c r="AB346" s="17"/>
      <c r="AC346" s="13"/>
      <c r="AD346" s="13"/>
      <c r="AE346" s="16"/>
      <c r="AF346" s="16"/>
      <c r="AG346" s="55" t="s">
        <v>2223</v>
      </c>
      <c r="AH346" s="14"/>
      <c r="AI346" s="17" t="s">
        <v>1177</v>
      </c>
      <c r="AJ346" t="s">
        <v>286</v>
      </c>
      <c r="AK346" s="56" t="s">
        <v>325</v>
      </c>
      <c r="AL346" s="16"/>
    </row>
    <row r="347" spans="1:38">
      <c r="A347" s="13"/>
      <c r="C347" s="14"/>
      <c r="D347" s="15"/>
      <c r="E347" s="13"/>
      <c r="F347" s="13"/>
      <c r="G347" s="13"/>
      <c r="H347" s="13"/>
      <c r="J347" s="13"/>
      <c r="K347" s="16"/>
      <c r="L347" s="17"/>
      <c r="M347" s="13"/>
      <c r="N347" s="15"/>
      <c r="O347" s="13"/>
      <c r="P347" s="13"/>
      <c r="Q347" s="13"/>
      <c r="R347" s="13"/>
      <c r="S347" s="13"/>
      <c r="T347" s="13"/>
      <c r="U347" s="15"/>
      <c r="W347" s="13"/>
      <c r="X347" s="13"/>
      <c r="Y347" s="13"/>
      <c r="Z347" s="17"/>
      <c r="AA347" s="16"/>
      <c r="AB347" s="17"/>
      <c r="AC347" s="13"/>
      <c r="AD347" s="13"/>
      <c r="AE347" s="16"/>
      <c r="AF347" s="16"/>
      <c r="AG347" s="55" t="s">
        <v>2224</v>
      </c>
      <c r="AH347" s="14"/>
      <c r="AI347" s="17" t="s">
        <v>1178</v>
      </c>
      <c r="AJ347" t="s">
        <v>286</v>
      </c>
      <c r="AK347" s="56" t="s">
        <v>325</v>
      </c>
      <c r="AL347" s="16"/>
    </row>
    <row r="348" spans="1:38">
      <c r="A348" s="13"/>
      <c r="C348" s="14"/>
      <c r="D348" s="15"/>
      <c r="E348" s="13"/>
      <c r="F348" s="13"/>
      <c r="G348" s="13"/>
      <c r="H348" s="13"/>
      <c r="J348" s="13"/>
      <c r="K348" s="16"/>
      <c r="L348" s="17"/>
      <c r="M348" s="13"/>
      <c r="N348" s="15"/>
      <c r="O348" s="13"/>
      <c r="P348" s="13"/>
      <c r="Q348" s="13"/>
      <c r="R348" s="13"/>
      <c r="S348" s="13"/>
      <c r="T348" s="13"/>
      <c r="U348" s="15"/>
      <c r="W348" s="13"/>
      <c r="X348" s="13"/>
      <c r="Y348" s="13"/>
      <c r="Z348" s="17"/>
      <c r="AA348" s="16"/>
      <c r="AB348" s="17"/>
      <c r="AC348" s="13"/>
      <c r="AD348" s="13"/>
      <c r="AE348" s="16"/>
      <c r="AF348" s="16"/>
      <c r="AG348" s="55" t="s">
        <v>2225</v>
      </c>
      <c r="AH348" s="14"/>
      <c r="AI348" s="17" t="s">
        <v>1179</v>
      </c>
      <c r="AJ348" t="s">
        <v>286</v>
      </c>
      <c r="AK348" s="56" t="s">
        <v>325</v>
      </c>
      <c r="AL348" s="16"/>
    </row>
    <row r="349" spans="1:38">
      <c r="A349" s="13"/>
      <c r="C349" s="14"/>
      <c r="D349" s="15"/>
      <c r="E349" s="13"/>
      <c r="F349" s="13"/>
      <c r="G349" s="13"/>
      <c r="H349" s="13"/>
      <c r="J349" s="13"/>
      <c r="K349" s="16"/>
      <c r="L349" s="17"/>
      <c r="M349" s="13"/>
      <c r="N349" s="15"/>
      <c r="O349" s="13"/>
      <c r="P349" s="13"/>
      <c r="Q349" s="13"/>
      <c r="R349" s="13"/>
      <c r="S349" s="13"/>
      <c r="T349" s="13"/>
      <c r="U349" s="15"/>
      <c r="W349" s="13"/>
      <c r="X349" s="13"/>
      <c r="Y349" s="13"/>
      <c r="Z349" s="17"/>
      <c r="AA349" s="16"/>
      <c r="AB349" s="17"/>
      <c r="AC349" s="13"/>
      <c r="AD349" s="13"/>
      <c r="AE349" s="16"/>
      <c r="AF349" s="16"/>
      <c r="AG349" s="55" t="s">
        <v>2226</v>
      </c>
      <c r="AH349" s="14"/>
      <c r="AI349" s="17" t="s">
        <v>1180</v>
      </c>
      <c r="AJ349" t="s">
        <v>286</v>
      </c>
      <c r="AK349" s="56" t="s">
        <v>325</v>
      </c>
      <c r="AL349" s="16"/>
    </row>
    <row r="350" spans="1:38">
      <c r="A350" s="13"/>
      <c r="C350" s="14"/>
      <c r="D350" s="15"/>
      <c r="E350" s="13"/>
      <c r="F350" s="13"/>
      <c r="G350" s="13"/>
      <c r="H350" s="13"/>
      <c r="J350" s="13"/>
      <c r="K350" s="16"/>
      <c r="L350" s="17"/>
      <c r="M350" s="13"/>
      <c r="N350" s="15"/>
      <c r="O350" s="13"/>
      <c r="P350" s="13"/>
      <c r="Q350" s="13"/>
      <c r="R350" s="13"/>
      <c r="S350" s="13"/>
      <c r="T350" s="13"/>
      <c r="U350" s="15"/>
      <c r="W350" s="13"/>
      <c r="X350" s="13"/>
      <c r="Y350" s="13"/>
      <c r="Z350" s="17"/>
      <c r="AA350" s="16"/>
      <c r="AB350" s="17"/>
      <c r="AC350" s="13"/>
      <c r="AD350" s="13"/>
      <c r="AE350" s="16"/>
      <c r="AF350" s="16"/>
      <c r="AG350" s="55" t="s">
        <v>2227</v>
      </c>
      <c r="AH350" s="14"/>
      <c r="AI350" s="17" t="s">
        <v>1181</v>
      </c>
      <c r="AJ350" t="s">
        <v>286</v>
      </c>
      <c r="AK350" s="56" t="s">
        <v>325</v>
      </c>
      <c r="AL350" s="16"/>
    </row>
    <row r="351" spans="1:38">
      <c r="A351" s="13"/>
      <c r="C351" s="14"/>
      <c r="D351" s="15"/>
      <c r="E351" s="13"/>
      <c r="F351" s="13"/>
      <c r="G351" s="13"/>
      <c r="H351" s="13"/>
      <c r="J351" s="13"/>
      <c r="K351" s="16"/>
      <c r="L351" s="17"/>
      <c r="M351" s="13"/>
      <c r="N351" s="15"/>
      <c r="O351" s="13"/>
      <c r="P351" s="13"/>
      <c r="Q351" s="13"/>
      <c r="R351" s="13"/>
      <c r="S351" s="13"/>
      <c r="T351" s="13"/>
      <c r="U351" s="15"/>
      <c r="W351" s="13"/>
      <c r="X351" s="13"/>
      <c r="Y351" s="13"/>
      <c r="Z351" s="17"/>
      <c r="AA351" s="16"/>
      <c r="AB351" s="17"/>
      <c r="AC351" s="13"/>
      <c r="AD351" s="13"/>
      <c r="AE351" s="16"/>
      <c r="AF351" s="16"/>
      <c r="AG351" s="55" t="s">
        <v>2228</v>
      </c>
      <c r="AH351" s="14"/>
      <c r="AI351" s="17" t="s">
        <v>1182</v>
      </c>
      <c r="AJ351" t="s">
        <v>286</v>
      </c>
      <c r="AK351" s="56" t="s">
        <v>325</v>
      </c>
      <c r="AL351" s="16"/>
    </row>
    <row r="352" spans="1:38">
      <c r="A352" s="13"/>
      <c r="C352" s="14"/>
      <c r="D352" s="15"/>
      <c r="E352" s="13"/>
      <c r="F352" s="13"/>
      <c r="G352" s="13"/>
      <c r="H352" s="13"/>
      <c r="J352" s="13"/>
      <c r="K352" s="16"/>
      <c r="L352" s="17"/>
      <c r="M352" s="13"/>
      <c r="N352" s="15"/>
      <c r="O352" s="13"/>
      <c r="P352" s="13"/>
      <c r="Q352" s="13"/>
      <c r="R352" s="13"/>
      <c r="S352" s="13"/>
      <c r="T352" s="13"/>
      <c r="U352" s="15"/>
      <c r="W352" s="13"/>
      <c r="X352" s="13"/>
      <c r="Y352" s="13"/>
      <c r="Z352" s="17"/>
      <c r="AA352" s="16"/>
      <c r="AB352" s="17"/>
      <c r="AC352" s="13"/>
      <c r="AD352" s="13"/>
      <c r="AE352" s="16"/>
      <c r="AF352" s="16"/>
      <c r="AG352" s="55" t="s">
        <v>2229</v>
      </c>
      <c r="AH352" s="14"/>
      <c r="AI352" s="17" t="s">
        <v>1183</v>
      </c>
      <c r="AJ352" t="s">
        <v>286</v>
      </c>
      <c r="AK352" s="56" t="s">
        <v>325</v>
      </c>
      <c r="AL352" s="16"/>
    </row>
    <row r="353" spans="1:38">
      <c r="A353" s="13"/>
      <c r="C353" s="14"/>
      <c r="D353" s="15"/>
      <c r="E353" s="13"/>
      <c r="F353" s="13"/>
      <c r="G353" s="13"/>
      <c r="H353" s="13"/>
      <c r="J353" s="13"/>
      <c r="K353" s="16"/>
      <c r="L353" s="17"/>
      <c r="M353" s="13"/>
      <c r="N353" s="15"/>
      <c r="O353" s="13"/>
      <c r="P353" s="13"/>
      <c r="Q353" s="13"/>
      <c r="R353" s="13"/>
      <c r="S353" s="13"/>
      <c r="T353" s="13"/>
      <c r="U353" s="15"/>
      <c r="W353" s="13"/>
      <c r="X353" s="13"/>
      <c r="Y353" s="13"/>
      <c r="Z353" s="17"/>
      <c r="AA353" s="16"/>
      <c r="AB353" s="17"/>
      <c r="AC353" s="13"/>
      <c r="AD353" s="13"/>
      <c r="AE353" s="16"/>
      <c r="AF353" s="16"/>
      <c r="AG353" s="55" t="s">
        <v>2230</v>
      </c>
      <c r="AH353" s="14"/>
      <c r="AI353" s="17" t="s">
        <v>1184</v>
      </c>
      <c r="AJ353" t="s">
        <v>286</v>
      </c>
      <c r="AK353" s="56" t="s">
        <v>325</v>
      </c>
      <c r="AL353" s="16"/>
    </row>
    <row r="354" spans="1:38">
      <c r="A354" s="13"/>
      <c r="C354" s="14"/>
      <c r="D354" s="15"/>
      <c r="E354" s="13"/>
      <c r="F354" s="13"/>
      <c r="G354" s="13"/>
      <c r="H354" s="13"/>
      <c r="J354" s="13"/>
      <c r="K354" s="16"/>
      <c r="L354" s="17"/>
      <c r="M354" s="13"/>
      <c r="N354" s="15"/>
      <c r="O354" s="13"/>
      <c r="P354" s="13"/>
      <c r="Q354" s="13"/>
      <c r="R354" s="13"/>
      <c r="S354" s="13"/>
      <c r="T354" s="13"/>
      <c r="U354" s="15"/>
      <c r="W354" s="13"/>
      <c r="X354" s="13"/>
      <c r="Y354" s="13"/>
      <c r="Z354" s="17"/>
      <c r="AA354" s="16"/>
      <c r="AB354" s="17"/>
      <c r="AC354" s="13"/>
      <c r="AD354" s="13"/>
      <c r="AE354" s="16"/>
      <c r="AF354" s="16"/>
      <c r="AG354" s="55" t="s">
        <v>2231</v>
      </c>
      <c r="AH354" s="14"/>
      <c r="AI354" s="17" t="s">
        <v>1185</v>
      </c>
      <c r="AJ354" t="s">
        <v>286</v>
      </c>
      <c r="AK354" s="56" t="s">
        <v>325</v>
      </c>
      <c r="AL354" s="16"/>
    </row>
    <row r="355" spans="1:38">
      <c r="A355" s="13"/>
      <c r="C355" s="14"/>
      <c r="D355" s="15"/>
      <c r="E355" s="13"/>
      <c r="F355" s="13"/>
      <c r="G355" s="13"/>
      <c r="H355" s="13"/>
      <c r="J355" s="13"/>
      <c r="K355" s="16"/>
      <c r="L355" s="17"/>
      <c r="M355" s="13"/>
      <c r="N355" s="15"/>
      <c r="O355" s="13"/>
      <c r="P355" s="13"/>
      <c r="Q355" s="13"/>
      <c r="R355" s="13"/>
      <c r="S355" s="13"/>
      <c r="T355" s="13"/>
      <c r="U355" s="15"/>
      <c r="W355" s="13"/>
      <c r="X355" s="13"/>
      <c r="Y355" s="13"/>
      <c r="Z355" s="17"/>
      <c r="AA355" s="16"/>
      <c r="AB355" s="17"/>
      <c r="AC355" s="13"/>
      <c r="AD355" s="13"/>
      <c r="AE355" s="16"/>
      <c r="AF355" s="16"/>
      <c r="AG355" s="55" t="s">
        <v>2232</v>
      </c>
      <c r="AH355" s="14"/>
      <c r="AI355" s="17" t="s">
        <v>1186</v>
      </c>
      <c r="AJ355" t="s">
        <v>286</v>
      </c>
      <c r="AK355" s="56" t="s">
        <v>325</v>
      </c>
      <c r="AL355" s="16"/>
    </row>
    <row r="356" spans="1:38">
      <c r="A356" s="13"/>
      <c r="C356" s="14"/>
      <c r="D356" s="15"/>
      <c r="E356" s="13"/>
      <c r="F356" s="13"/>
      <c r="G356" s="13"/>
      <c r="H356" s="13"/>
      <c r="J356" s="13"/>
      <c r="K356" s="16"/>
      <c r="L356" s="17"/>
      <c r="M356" s="13"/>
      <c r="N356" s="15"/>
      <c r="O356" s="13"/>
      <c r="P356" s="13"/>
      <c r="Q356" s="13"/>
      <c r="R356" s="13"/>
      <c r="S356" s="13"/>
      <c r="T356" s="13"/>
      <c r="U356" s="15"/>
      <c r="W356" s="13"/>
      <c r="X356" s="13"/>
      <c r="Y356" s="13"/>
      <c r="Z356" s="17"/>
      <c r="AA356" s="16"/>
      <c r="AB356" s="17"/>
      <c r="AC356" s="13"/>
      <c r="AD356" s="13"/>
      <c r="AE356" s="16"/>
      <c r="AF356" s="16"/>
      <c r="AG356" s="55" t="s">
        <v>2233</v>
      </c>
      <c r="AH356" s="14"/>
      <c r="AI356" s="17" t="s">
        <v>1187</v>
      </c>
      <c r="AJ356" t="s">
        <v>286</v>
      </c>
      <c r="AK356" s="56" t="s">
        <v>325</v>
      </c>
      <c r="AL356" s="16"/>
    </row>
    <row r="357" spans="1:38">
      <c r="A357" s="13"/>
      <c r="C357" s="14"/>
      <c r="D357" s="15"/>
      <c r="E357" s="13"/>
      <c r="F357" s="13"/>
      <c r="G357" s="13"/>
      <c r="H357" s="13"/>
      <c r="J357" s="13"/>
      <c r="K357" s="16"/>
      <c r="L357" s="17"/>
      <c r="M357" s="13"/>
      <c r="N357" s="15"/>
      <c r="O357" s="13"/>
      <c r="P357" s="13"/>
      <c r="Q357" s="13"/>
      <c r="R357" s="13"/>
      <c r="S357" s="13"/>
      <c r="T357" s="13"/>
      <c r="U357" s="15"/>
      <c r="W357" s="13"/>
      <c r="X357" s="13"/>
      <c r="Y357" s="13"/>
      <c r="Z357" s="17"/>
      <c r="AA357" s="16"/>
      <c r="AB357" s="17"/>
      <c r="AC357" s="13"/>
      <c r="AD357" s="13"/>
      <c r="AE357" s="16"/>
      <c r="AF357" s="16"/>
      <c r="AG357" s="55" t="s">
        <v>2234</v>
      </c>
      <c r="AH357" s="14"/>
      <c r="AI357" s="17" t="s">
        <v>1188</v>
      </c>
      <c r="AJ357" t="s">
        <v>286</v>
      </c>
      <c r="AK357" s="56" t="s">
        <v>325</v>
      </c>
      <c r="AL357" s="16"/>
    </row>
    <row r="358" spans="1:38">
      <c r="A358" s="13"/>
      <c r="C358" s="14"/>
      <c r="D358" s="15"/>
      <c r="E358" s="13"/>
      <c r="F358" s="13"/>
      <c r="G358" s="13"/>
      <c r="H358" s="13"/>
      <c r="J358" s="13"/>
      <c r="K358" s="16"/>
      <c r="L358" s="17"/>
      <c r="M358" s="13"/>
      <c r="N358" s="15"/>
      <c r="O358" s="13"/>
      <c r="P358" s="13"/>
      <c r="Q358" s="13"/>
      <c r="R358" s="13"/>
      <c r="S358" s="13"/>
      <c r="T358" s="13"/>
      <c r="U358" s="15"/>
      <c r="W358" s="13"/>
      <c r="X358" s="13"/>
      <c r="Y358" s="13"/>
      <c r="Z358" s="17"/>
      <c r="AA358" s="16"/>
      <c r="AB358" s="17"/>
      <c r="AC358" s="13"/>
      <c r="AD358" s="13"/>
      <c r="AE358" s="16"/>
      <c r="AF358" s="16"/>
      <c r="AG358" s="55" t="s">
        <v>2235</v>
      </c>
      <c r="AH358" s="14"/>
      <c r="AI358" s="17" t="s">
        <v>1189</v>
      </c>
      <c r="AJ358" t="s">
        <v>286</v>
      </c>
      <c r="AK358" s="56" t="s">
        <v>325</v>
      </c>
      <c r="AL358" s="16"/>
    </row>
    <row r="359" spans="1:38">
      <c r="A359" s="13"/>
      <c r="C359" s="14"/>
      <c r="D359" s="15"/>
      <c r="E359" s="13"/>
      <c r="F359" s="13"/>
      <c r="G359" s="13"/>
      <c r="H359" s="13"/>
      <c r="J359" s="13"/>
      <c r="K359" s="16"/>
      <c r="L359" s="17"/>
      <c r="M359" s="13"/>
      <c r="N359" s="15"/>
      <c r="O359" s="13"/>
      <c r="P359" s="13"/>
      <c r="Q359" s="13"/>
      <c r="R359" s="13"/>
      <c r="S359" s="13"/>
      <c r="T359" s="13"/>
      <c r="U359" s="15"/>
      <c r="W359" s="13"/>
      <c r="X359" s="13"/>
      <c r="Y359" s="13"/>
      <c r="Z359" s="17"/>
      <c r="AA359" s="16"/>
      <c r="AB359" s="17"/>
      <c r="AC359" s="13"/>
      <c r="AD359" s="13"/>
      <c r="AE359" s="16"/>
      <c r="AF359" s="16"/>
      <c r="AG359" s="55" t="s">
        <v>2236</v>
      </c>
      <c r="AH359" s="14"/>
      <c r="AI359" s="17" t="s">
        <v>1190</v>
      </c>
      <c r="AJ359" t="s">
        <v>286</v>
      </c>
      <c r="AK359" s="56" t="s">
        <v>325</v>
      </c>
      <c r="AL359" s="16"/>
    </row>
    <row r="360" spans="1:38">
      <c r="A360" s="13"/>
      <c r="C360" s="14"/>
      <c r="D360" s="15"/>
      <c r="E360" s="13"/>
      <c r="F360" s="13"/>
      <c r="G360" s="13"/>
      <c r="H360" s="13"/>
      <c r="J360" s="13"/>
      <c r="K360" s="16"/>
      <c r="L360" s="17"/>
      <c r="M360" s="13"/>
      <c r="N360" s="15"/>
      <c r="O360" s="13"/>
      <c r="P360" s="13"/>
      <c r="Q360" s="13"/>
      <c r="R360" s="13"/>
      <c r="S360" s="13"/>
      <c r="T360" s="13"/>
      <c r="U360" s="15"/>
      <c r="W360" s="13"/>
      <c r="X360" s="13"/>
      <c r="Y360" s="13"/>
      <c r="Z360" s="17"/>
      <c r="AA360" s="16"/>
      <c r="AB360" s="17"/>
      <c r="AC360" s="13"/>
      <c r="AD360" s="13"/>
      <c r="AE360" s="16"/>
      <c r="AF360" s="16"/>
      <c r="AG360" s="55" t="s">
        <v>2237</v>
      </c>
      <c r="AH360" s="14"/>
      <c r="AI360" s="17" t="s">
        <v>1191</v>
      </c>
      <c r="AJ360" t="s">
        <v>286</v>
      </c>
      <c r="AK360" s="56" t="s">
        <v>325</v>
      </c>
      <c r="AL360" s="16"/>
    </row>
    <row r="361" spans="1:38">
      <c r="A361" s="13"/>
      <c r="C361" s="14"/>
      <c r="D361" s="15"/>
      <c r="E361" s="13"/>
      <c r="F361" s="13"/>
      <c r="G361" s="13"/>
      <c r="H361" s="13"/>
      <c r="J361" s="13"/>
      <c r="K361" s="16"/>
      <c r="L361" s="17"/>
      <c r="M361" s="13"/>
      <c r="N361" s="15"/>
      <c r="O361" s="13"/>
      <c r="P361" s="13"/>
      <c r="Q361" s="13"/>
      <c r="R361" s="13"/>
      <c r="S361" s="13"/>
      <c r="T361" s="13"/>
      <c r="U361" s="15"/>
      <c r="W361" s="13"/>
      <c r="X361" s="13"/>
      <c r="Y361" s="13"/>
      <c r="Z361" s="17"/>
      <c r="AA361" s="16"/>
      <c r="AB361" s="17"/>
      <c r="AC361" s="13"/>
      <c r="AD361" s="13"/>
      <c r="AE361" s="16"/>
      <c r="AF361" s="16"/>
      <c r="AG361" s="55" t="s">
        <v>2238</v>
      </c>
      <c r="AH361" s="14"/>
      <c r="AI361" s="17" t="s">
        <v>1192</v>
      </c>
      <c r="AJ361" t="s">
        <v>286</v>
      </c>
      <c r="AK361" s="56" t="s">
        <v>325</v>
      </c>
      <c r="AL361" s="16"/>
    </row>
    <row r="362" spans="1:38">
      <c r="A362" s="13"/>
      <c r="C362" s="14"/>
      <c r="D362" s="15"/>
      <c r="E362" s="13"/>
      <c r="F362" s="13"/>
      <c r="G362" s="13"/>
      <c r="H362" s="13"/>
      <c r="J362" s="13"/>
      <c r="K362" s="16"/>
      <c r="L362" s="17"/>
      <c r="M362" s="13"/>
      <c r="N362" s="15"/>
      <c r="O362" s="13"/>
      <c r="P362" s="13"/>
      <c r="Q362" s="13"/>
      <c r="R362" s="13"/>
      <c r="S362" s="13"/>
      <c r="T362" s="13"/>
      <c r="U362" s="15"/>
      <c r="W362" s="13"/>
      <c r="X362" s="13"/>
      <c r="Y362" s="13"/>
      <c r="Z362" s="17"/>
      <c r="AA362" s="16"/>
      <c r="AB362" s="17"/>
      <c r="AC362" s="13"/>
      <c r="AD362" s="13"/>
      <c r="AE362" s="16"/>
      <c r="AF362" s="16"/>
      <c r="AG362" s="55" t="s">
        <v>2239</v>
      </c>
      <c r="AH362" s="14"/>
      <c r="AI362" s="17" t="s">
        <v>1193</v>
      </c>
      <c r="AJ362" t="s">
        <v>286</v>
      </c>
      <c r="AK362" s="56" t="s">
        <v>325</v>
      </c>
      <c r="AL362" s="16"/>
    </row>
    <row r="363" spans="1:38">
      <c r="A363" s="13"/>
      <c r="C363" s="14"/>
      <c r="D363" s="15"/>
      <c r="E363" s="13"/>
      <c r="F363" s="13"/>
      <c r="G363" s="13"/>
      <c r="H363" s="13"/>
      <c r="J363" s="13"/>
      <c r="K363" s="16"/>
      <c r="L363" s="17"/>
      <c r="M363" s="13"/>
      <c r="N363" s="15"/>
      <c r="O363" s="13"/>
      <c r="P363" s="13"/>
      <c r="Q363" s="13"/>
      <c r="R363" s="13"/>
      <c r="S363" s="13"/>
      <c r="T363" s="13"/>
      <c r="U363" s="15"/>
      <c r="W363" s="13"/>
      <c r="X363" s="13"/>
      <c r="Y363" s="13"/>
      <c r="Z363" s="17"/>
      <c r="AA363" s="16"/>
      <c r="AB363" s="17"/>
      <c r="AC363" s="13"/>
      <c r="AD363" s="13"/>
      <c r="AE363" s="16"/>
      <c r="AF363" s="16"/>
      <c r="AG363" s="55" t="s">
        <v>2240</v>
      </c>
      <c r="AH363" s="14"/>
      <c r="AI363" s="17" t="s">
        <v>1194</v>
      </c>
      <c r="AJ363" t="s">
        <v>286</v>
      </c>
      <c r="AK363" s="56" t="s">
        <v>325</v>
      </c>
      <c r="AL363" s="16"/>
    </row>
    <row r="364" spans="1:38">
      <c r="A364" s="13"/>
      <c r="C364" s="14"/>
      <c r="D364" s="15"/>
      <c r="E364" s="13"/>
      <c r="F364" s="13"/>
      <c r="G364" s="13"/>
      <c r="H364" s="13"/>
      <c r="J364" s="13"/>
      <c r="K364" s="16"/>
      <c r="L364" s="17"/>
      <c r="M364" s="13"/>
      <c r="N364" s="15"/>
      <c r="O364" s="13"/>
      <c r="P364" s="13"/>
      <c r="Q364" s="13"/>
      <c r="R364" s="13"/>
      <c r="S364" s="13"/>
      <c r="T364" s="13"/>
      <c r="U364" s="15"/>
      <c r="W364" s="13"/>
      <c r="X364" s="13"/>
      <c r="Y364" s="13"/>
      <c r="Z364" s="17"/>
      <c r="AA364" s="16"/>
      <c r="AB364" s="17"/>
      <c r="AC364" s="13"/>
      <c r="AD364" s="13"/>
      <c r="AE364" s="16"/>
      <c r="AF364" s="16"/>
      <c r="AG364" s="55" t="s">
        <v>2241</v>
      </c>
      <c r="AH364" s="14"/>
      <c r="AI364" s="17" t="s">
        <v>1195</v>
      </c>
      <c r="AJ364" t="s">
        <v>286</v>
      </c>
      <c r="AK364" s="56" t="s">
        <v>325</v>
      </c>
      <c r="AL364" s="16"/>
    </row>
    <row r="365" spans="1:38">
      <c r="A365" s="13"/>
      <c r="C365" s="14"/>
      <c r="D365" s="15"/>
      <c r="E365" s="13"/>
      <c r="F365" s="13"/>
      <c r="G365" s="13"/>
      <c r="H365" s="13"/>
      <c r="J365" s="13"/>
      <c r="K365" s="16"/>
      <c r="L365" s="17"/>
      <c r="M365" s="13"/>
      <c r="N365" s="15"/>
      <c r="O365" s="13"/>
      <c r="P365" s="13"/>
      <c r="Q365" s="13"/>
      <c r="R365" s="13"/>
      <c r="S365" s="13"/>
      <c r="T365" s="13"/>
      <c r="U365" s="15"/>
      <c r="W365" s="13"/>
      <c r="X365" s="13"/>
      <c r="Y365" s="13"/>
      <c r="Z365" s="17"/>
      <c r="AA365" s="16"/>
      <c r="AB365" s="17"/>
      <c r="AC365" s="13"/>
      <c r="AD365" s="13"/>
      <c r="AE365" s="16"/>
      <c r="AF365" s="16"/>
      <c r="AG365" s="55" t="s">
        <v>2242</v>
      </c>
      <c r="AH365" s="14"/>
      <c r="AI365" s="17" t="s">
        <v>1196</v>
      </c>
      <c r="AJ365" t="s">
        <v>286</v>
      </c>
      <c r="AK365" s="56" t="s">
        <v>325</v>
      </c>
      <c r="AL365" s="16"/>
    </row>
    <row r="366" spans="1:38">
      <c r="A366" s="13"/>
      <c r="C366" s="14"/>
      <c r="D366" s="15"/>
      <c r="E366" s="13"/>
      <c r="F366" s="13"/>
      <c r="G366" s="13"/>
      <c r="H366" s="13"/>
      <c r="J366" s="13"/>
      <c r="K366" s="16"/>
      <c r="L366" s="17"/>
      <c r="M366" s="13"/>
      <c r="N366" s="15"/>
      <c r="O366" s="13"/>
      <c r="P366" s="13"/>
      <c r="Q366" s="13"/>
      <c r="R366" s="13"/>
      <c r="S366" s="13"/>
      <c r="T366" s="13"/>
      <c r="U366" s="15"/>
      <c r="W366" s="13"/>
      <c r="X366" s="13"/>
      <c r="Y366" s="13"/>
      <c r="Z366" s="17"/>
      <c r="AA366" s="16"/>
      <c r="AB366" s="17"/>
      <c r="AC366" s="13"/>
      <c r="AD366" s="13"/>
      <c r="AE366" s="16"/>
      <c r="AF366" s="16"/>
      <c r="AG366" s="55" t="s">
        <v>2243</v>
      </c>
      <c r="AH366" s="14"/>
      <c r="AI366" s="17" t="s">
        <v>1197</v>
      </c>
      <c r="AJ366" t="s">
        <v>286</v>
      </c>
      <c r="AK366" s="56" t="s">
        <v>325</v>
      </c>
      <c r="AL366" s="16"/>
    </row>
    <row r="367" spans="1:38">
      <c r="A367" s="13"/>
      <c r="C367" s="14"/>
      <c r="D367" s="15"/>
      <c r="E367" s="13"/>
      <c r="F367" s="13"/>
      <c r="G367" s="13"/>
      <c r="H367" s="13"/>
      <c r="J367" s="13"/>
      <c r="K367" s="16"/>
      <c r="L367" s="17"/>
      <c r="M367" s="13"/>
      <c r="N367" s="15"/>
      <c r="O367" s="13"/>
      <c r="P367" s="13"/>
      <c r="Q367" s="13"/>
      <c r="R367" s="13"/>
      <c r="S367" s="13"/>
      <c r="T367" s="13"/>
      <c r="U367" s="15"/>
      <c r="W367" s="13"/>
      <c r="X367" s="13"/>
      <c r="Y367" s="13"/>
      <c r="Z367" s="17"/>
      <c r="AA367" s="16"/>
      <c r="AB367" s="17"/>
      <c r="AC367" s="13"/>
      <c r="AD367" s="13"/>
      <c r="AE367" s="16"/>
      <c r="AF367" s="16"/>
      <c r="AG367" s="55" t="s">
        <v>2244</v>
      </c>
      <c r="AH367" s="14"/>
      <c r="AI367" s="17" t="s">
        <v>1198</v>
      </c>
      <c r="AJ367" t="s">
        <v>286</v>
      </c>
      <c r="AK367" s="56" t="s">
        <v>325</v>
      </c>
      <c r="AL367" s="16"/>
    </row>
    <row r="368" spans="1:38">
      <c r="A368" s="13"/>
      <c r="C368" s="14"/>
      <c r="D368" s="15"/>
      <c r="E368" s="13"/>
      <c r="F368" s="13"/>
      <c r="G368" s="13"/>
      <c r="H368" s="13"/>
      <c r="J368" s="13"/>
      <c r="K368" s="16"/>
      <c r="L368" s="17"/>
      <c r="M368" s="13"/>
      <c r="N368" s="15"/>
      <c r="O368" s="13"/>
      <c r="P368" s="13"/>
      <c r="Q368" s="13"/>
      <c r="R368" s="13"/>
      <c r="S368" s="13"/>
      <c r="T368" s="13"/>
      <c r="U368" s="15"/>
      <c r="W368" s="13"/>
      <c r="X368" s="13"/>
      <c r="Y368" s="13"/>
      <c r="Z368" s="17"/>
      <c r="AA368" s="16"/>
      <c r="AB368" s="17"/>
      <c r="AC368" s="13"/>
      <c r="AD368" s="13"/>
      <c r="AE368" s="16"/>
      <c r="AF368" s="16"/>
      <c r="AG368" s="55" t="s">
        <v>2245</v>
      </c>
      <c r="AH368" s="14"/>
      <c r="AI368" s="17" t="s">
        <v>1199</v>
      </c>
      <c r="AJ368" t="s">
        <v>286</v>
      </c>
      <c r="AK368" s="56" t="s">
        <v>325</v>
      </c>
      <c r="AL368" s="16"/>
    </row>
    <row r="369" spans="1:38">
      <c r="A369" s="13"/>
      <c r="C369" s="14"/>
      <c r="D369" s="15"/>
      <c r="E369" s="13"/>
      <c r="F369" s="13"/>
      <c r="G369" s="13"/>
      <c r="H369" s="13"/>
      <c r="J369" s="13"/>
      <c r="K369" s="16"/>
      <c r="L369" s="17"/>
      <c r="M369" s="13"/>
      <c r="N369" s="15"/>
      <c r="O369" s="13"/>
      <c r="P369" s="13"/>
      <c r="Q369" s="13"/>
      <c r="R369" s="13"/>
      <c r="S369" s="13"/>
      <c r="T369" s="13"/>
      <c r="U369" s="15"/>
      <c r="W369" s="13"/>
      <c r="X369" s="13"/>
      <c r="Y369" s="13"/>
      <c r="Z369" s="17"/>
      <c r="AA369" s="16"/>
      <c r="AB369" s="17"/>
      <c r="AC369" s="13"/>
      <c r="AD369" s="13"/>
      <c r="AE369" s="16"/>
      <c r="AF369" s="16"/>
      <c r="AG369" s="55" t="s">
        <v>2246</v>
      </c>
      <c r="AH369" s="14"/>
      <c r="AI369" s="17" t="s">
        <v>1200</v>
      </c>
      <c r="AJ369" t="s">
        <v>286</v>
      </c>
      <c r="AK369" s="56" t="s">
        <v>325</v>
      </c>
      <c r="AL369" s="16"/>
    </row>
    <row r="370" spans="1:38">
      <c r="A370" s="13"/>
      <c r="C370" s="14"/>
      <c r="D370" s="15"/>
      <c r="E370" s="13"/>
      <c r="F370" s="13"/>
      <c r="G370" s="13"/>
      <c r="H370" s="13"/>
      <c r="J370" s="13"/>
      <c r="K370" s="16"/>
      <c r="L370" s="17"/>
      <c r="M370" s="13"/>
      <c r="N370" s="15"/>
      <c r="O370" s="13"/>
      <c r="P370" s="13"/>
      <c r="Q370" s="13"/>
      <c r="R370" s="13"/>
      <c r="S370" s="13"/>
      <c r="T370" s="13"/>
      <c r="U370" s="15"/>
      <c r="W370" s="13"/>
      <c r="X370" s="13"/>
      <c r="Y370" s="13"/>
      <c r="Z370" s="17"/>
      <c r="AA370" s="16"/>
      <c r="AB370" s="17"/>
      <c r="AC370" s="13"/>
      <c r="AD370" s="13"/>
      <c r="AE370" s="16"/>
      <c r="AF370" s="16"/>
      <c r="AG370" s="55" t="s">
        <v>2247</v>
      </c>
      <c r="AH370" s="14"/>
      <c r="AI370" s="17" t="s">
        <v>1201</v>
      </c>
      <c r="AJ370" t="s">
        <v>286</v>
      </c>
      <c r="AK370" s="56" t="s">
        <v>325</v>
      </c>
      <c r="AL370" s="16"/>
    </row>
    <row r="371" spans="1:38">
      <c r="A371" s="13"/>
      <c r="C371" s="14"/>
      <c r="D371" s="15"/>
      <c r="E371" s="13"/>
      <c r="F371" s="13"/>
      <c r="G371" s="13"/>
      <c r="H371" s="13"/>
      <c r="J371" s="13"/>
      <c r="K371" s="16"/>
      <c r="L371" s="17"/>
      <c r="M371" s="13"/>
      <c r="N371" s="15"/>
      <c r="O371" s="13"/>
      <c r="P371" s="13"/>
      <c r="Q371" s="13"/>
      <c r="R371" s="13"/>
      <c r="S371" s="13"/>
      <c r="T371" s="13"/>
      <c r="U371" s="15"/>
      <c r="W371" s="13"/>
      <c r="X371" s="13"/>
      <c r="Y371" s="13"/>
      <c r="Z371" s="17"/>
      <c r="AA371" s="16"/>
      <c r="AB371" s="17"/>
      <c r="AC371" s="13"/>
      <c r="AD371" s="13"/>
      <c r="AE371" s="16"/>
      <c r="AF371" s="16"/>
      <c r="AG371" s="55" t="s">
        <v>2248</v>
      </c>
      <c r="AH371" s="14"/>
      <c r="AI371" s="17" t="s">
        <v>1202</v>
      </c>
      <c r="AJ371" t="s">
        <v>286</v>
      </c>
      <c r="AK371" s="56" t="s">
        <v>325</v>
      </c>
      <c r="AL371" s="16"/>
    </row>
    <row r="372" spans="1:38">
      <c r="A372" s="13"/>
      <c r="C372" s="14"/>
      <c r="D372" s="15"/>
      <c r="E372" s="13"/>
      <c r="F372" s="13"/>
      <c r="G372" s="13"/>
      <c r="H372" s="13"/>
      <c r="J372" s="13"/>
      <c r="K372" s="16"/>
      <c r="L372" s="17"/>
      <c r="M372" s="13"/>
      <c r="N372" s="15"/>
      <c r="O372" s="13"/>
      <c r="P372" s="13"/>
      <c r="Q372" s="13"/>
      <c r="R372" s="13"/>
      <c r="S372" s="13"/>
      <c r="T372" s="13"/>
      <c r="U372" s="15"/>
      <c r="W372" s="13"/>
      <c r="X372" s="13"/>
      <c r="Y372" s="13"/>
      <c r="Z372" s="17"/>
      <c r="AA372" s="16"/>
      <c r="AB372" s="17"/>
      <c r="AC372" s="13"/>
      <c r="AD372" s="13"/>
      <c r="AE372" s="16"/>
      <c r="AF372" s="16"/>
      <c r="AG372" s="55" t="s">
        <v>2249</v>
      </c>
      <c r="AH372" s="14"/>
      <c r="AI372" s="17" t="s">
        <v>1203</v>
      </c>
      <c r="AJ372" t="s">
        <v>286</v>
      </c>
      <c r="AK372" s="56" t="s">
        <v>325</v>
      </c>
      <c r="AL372" s="16"/>
    </row>
    <row r="373" spans="1:38">
      <c r="A373" s="13"/>
      <c r="C373" s="14"/>
      <c r="D373" s="15"/>
      <c r="E373" s="13"/>
      <c r="F373" s="13"/>
      <c r="G373" s="13"/>
      <c r="H373" s="13"/>
      <c r="J373" s="13"/>
      <c r="K373" s="16"/>
      <c r="L373" s="17"/>
      <c r="M373" s="13"/>
      <c r="N373" s="15"/>
      <c r="O373" s="13"/>
      <c r="P373" s="13"/>
      <c r="Q373" s="13"/>
      <c r="R373" s="13"/>
      <c r="S373" s="13"/>
      <c r="T373" s="13"/>
      <c r="U373" s="15"/>
      <c r="W373" s="13"/>
      <c r="X373" s="13"/>
      <c r="Y373" s="13"/>
      <c r="Z373" s="17"/>
      <c r="AA373" s="16"/>
      <c r="AB373" s="17"/>
      <c r="AC373" s="13"/>
      <c r="AD373" s="13"/>
      <c r="AE373" s="16"/>
      <c r="AF373" s="16"/>
      <c r="AG373" s="55" t="s">
        <v>2250</v>
      </c>
      <c r="AH373" s="14"/>
      <c r="AI373" s="17" t="s">
        <v>1204</v>
      </c>
      <c r="AJ373" t="s">
        <v>286</v>
      </c>
      <c r="AK373" s="56" t="s">
        <v>325</v>
      </c>
      <c r="AL373" s="16"/>
    </row>
    <row r="374" spans="1:38">
      <c r="A374" s="13"/>
      <c r="C374" s="14"/>
      <c r="D374" s="15"/>
      <c r="E374" s="13"/>
      <c r="F374" s="13"/>
      <c r="G374" s="13"/>
      <c r="H374" s="13"/>
      <c r="J374" s="13"/>
      <c r="K374" s="16"/>
      <c r="L374" s="17"/>
      <c r="M374" s="13"/>
      <c r="N374" s="15"/>
      <c r="O374" s="13"/>
      <c r="P374" s="13"/>
      <c r="Q374" s="13"/>
      <c r="R374" s="13"/>
      <c r="S374" s="13"/>
      <c r="T374" s="13"/>
      <c r="U374" s="15"/>
      <c r="W374" s="13"/>
      <c r="X374" s="13"/>
      <c r="Y374" s="13"/>
      <c r="Z374" s="17"/>
      <c r="AA374" s="16"/>
      <c r="AB374" s="17"/>
      <c r="AC374" s="13"/>
      <c r="AD374" s="13"/>
      <c r="AE374" s="16"/>
      <c r="AF374" s="16"/>
      <c r="AG374" s="55" t="s">
        <v>2251</v>
      </c>
      <c r="AH374" s="14"/>
      <c r="AI374" s="17" t="s">
        <v>1205</v>
      </c>
      <c r="AJ374" t="s">
        <v>286</v>
      </c>
      <c r="AK374" s="56" t="s">
        <v>325</v>
      </c>
      <c r="AL374" s="16"/>
    </row>
    <row r="375" spans="1:38">
      <c r="A375" s="13"/>
      <c r="C375" s="14"/>
      <c r="D375" s="15"/>
      <c r="E375" s="13"/>
      <c r="F375" s="13"/>
      <c r="G375" s="13"/>
      <c r="H375" s="13"/>
      <c r="J375" s="13"/>
      <c r="K375" s="16"/>
      <c r="L375" s="17"/>
      <c r="M375" s="13"/>
      <c r="N375" s="15"/>
      <c r="O375" s="13"/>
      <c r="P375" s="13"/>
      <c r="Q375" s="13"/>
      <c r="R375" s="13"/>
      <c r="S375" s="13"/>
      <c r="T375" s="13"/>
      <c r="U375" s="15"/>
      <c r="W375" s="13"/>
      <c r="X375" s="13"/>
      <c r="Y375" s="13"/>
      <c r="Z375" s="17"/>
      <c r="AA375" s="16"/>
      <c r="AB375" s="17"/>
      <c r="AC375" s="13"/>
      <c r="AD375" s="13"/>
      <c r="AE375" s="16"/>
      <c r="AF375" s="16"/>
      <c r="AG375" s="55" t="s">
        <v>2252</v>
      </c>
      <c r="AH375" s="14"/>
      <c r="AI375" s="17" t="s">
        <v>1206</v>
      </c>
      <c r="AJ375" t="s">
        <v>286</v>
      </c>
      <c r="AK375" s="56" t="s">
        <v>325</v>
      </c>
      <c r="AL375" s="16"/>
    </row>
    <row r="376" spans="1:38">
      <c r="A376" s="13"/>
      <c r="C376" s="14"/>
      <c r="D376" s="15"/>
      <c r="E376" s="13"/>
      <c r="F376" s="13"/>
      <c r="G376" s="13"/>
      <c r="H376" s="13"/>
      <c r="J376" s="13"/>
      <c r="K376" s="16"/>
      <c r="L376" s="17"/>
      <c r="M376" s="13"/>
      <c r="N376" s="15"/>
      <c r="O376" s="13"/>
      <c r="P376" s="13"/>
      <c r="Q376" s="13"/>
      <c r="R376" s="13"/>
      <c r="S376" s="13"/>
      <c r="T376" s="13"/>
      <c r="U376" s="15"/>
      <c r="W376" s="13"/>
      <c r="X376" s="13"/>
      <c r="Y376" s="13"/>
      <c r="Z376" s="17"/>
      <c r="AA376" s="16"/>
      <c r="AB376" s="17"/>
      <c r="AC376" s="13"/>
      <c r="AD376" s="13"/>
      <c r="AE376" s="16"/>
      <c r="AF376" s="16"/>
      <c r="AG376" s="55" t="s">
        <v>2253</v>
      </c>
      <c r="AH376" s="14"/>
      <c r="AI376" s="17" t="s">
        <v>1207</v>
      </c>
      <c r="AJ376" t="s">
        <v>286</v>
      </c>
      <c r="AK376" s="56" t="s">
        <v>325</v>
      </c>
      <c r="AL376" s="16"/>
    </row>
    <row r="377" spans="1:38">
      <c r="A377" s="13"/>
      <c r="C377" s="14"/>
      <c r="D377" s="15"/>
      <c r="E377" s="13"/>
      <c r="F377" s="13"/>
      <c r="G377" s="13"/>
      <c r="H377" s="13"/>
      <c r="J377" s="13"/>
      <c r="K377" s="16"/>
      <c r="L377" s="17"/>
      <c r="M377" s="13"/>
      <c r="N377" s="15"/>
      <c r="O377" s="13"/>
      <c r="P377" s="13"/>
      <c r="Q377" s="13"/>
      <c r="R377" s="13"/>
      <c r="S377" s="13"/>
      <c r="T377" s="13"/>
      <c r="U377" s="15"/>
      <c r="W377" s="13"/>
      <c r="X377" s="13"/>
      <c r="Y377" s="13"/>
      <c r="Z377" s="17"/>
      <c r="AA377" s="16"/>
      <c r="AB377" s="17"/>
      <c r="AC377" s="13"/>
      <c r="AD377" s="13"/>
      <c r="AE377" s="16"/>
      <c r="AF377" s="16"/>
      <c r="AG377" s="55" t="s">
        <v>2256</v>
      </c>
      <c r="AH377" s="14"/>
      <c r="AI377" s="17" t="s">
        <v>1210</v>
      </c>
      <c r="AJ377" t="s">
        <v>286</v>
      </c>
      <c r="AK377" s="56" t="s">
        <v>325</v>
      </c>
      <c r="AL377" s="16"/>
    </row>
    <row r="378" spans="1:38">
      <c r="A378" s="13"/>
      <c r="C378" s="14"/>
      <c r="D378" s="15"/>
      <c r="E378" s="13"/>
      <c r="F378" s="13"/>
      <c r="G378" s="13"/>
      <c r="H378" s="13"/>
      <c r="J378" s="13"/>
      <c r="K378" s="16"/>
      <c r="L378" s="17"/>
      <c r="M378" s="13"/>
      <c r="N378" s="15"/>
      <c r="O378" s="13"/>
      <c r="P378" s="13"/>
      <c r="Q378" s="13"/>
      <c r="R378" s="13"/>
      <c r="S378" s="13"/>
      <c r="T378" s="13"/>
      <c r="U378" s="15"/>
      <c r="W378" s="13"/>
      <c r="X378" s="13"/>
      <c r="Y378" s="13"/>
      <c r="Z378" s="17"/>
      <c r="AA378" s="16"/>
      <c r="AB378" s="17"/>
      <c r="AC378" s="13"/>
      <c r="AD378" s="13"/>
      <c r="AE378" s="16"/>
      <c r="AF378" s="16"/>
      <c r="AG378" s="55" t="s">
        <v>2257</v>
      </c>
      <c r="AH378" s="14"/>
      <c r="AI378" s="17" t="s">
        <v>1211</v>
      </c>
      <c r="AJ378" t="s">
        <v>286</v>
      </c>
      <c r="AK378" s="56" t="s">
        <v>325</v>
      </c>
      <c r="AL378" s="16"/>
    </row>
    <row r="379" spans="1:38">
      <c r="A379" s="13"/>
      <c r="C379" s="14"/>
      <c r="D379" s="15"/>
      <c r="E379" s="13"/>
      <c r="F379" s="13"/>
      <c r="G379" s="13"/>
      <c r="H379" s="13"/>
      <c r="J379" s="13"/>
      <c r="K379" s="16"/>
      <c r="L379" s="17"/>
      <c r="M379" s="13"/>
      <c r="N379" s="15"/>
      <c r="O379" s="13"/>
      <c r="P379" s="13"/>
      <c r="Q379" s="13"/>
      <c r="R379" s="13"/>
      <c r="S379" s="13"/>
      <c r="T379" s="13"/>
      <c r="U379" s="15"/>
      <c r="W379" s="13"/>
      <c r="X379" s="13"/>
      <c r="Y379" s="13"/>
      <c r="Z379" s="17"/>
      <c r="AA379" s="16"/>
      <c r="AB379" s="17"/>
      <c r="AC379" s="13"/>
      <c r="AD379" s="13"/>
      <c r="AE379" s="16"/>
      <c r="AF379" s="16"/>
      <c r="AG379" s="55" t="s">
        <v>2258</v>
      </c>
      <c r="AH379" s="14"/>
      <c r="AI379" s="17" t="s">
        <v>1212</v>
      </c>
      <c r="AJ379" t="s">
        <v>286</v>
      </c>
      <c r="AK379" s="56" t="s">
        <v>325</v>
      </c>
      <c r="AL379" s="16"/>
    </row>
    <row r="380" spans="1:38">
      <c r="A380" s="13"/>
      <c r="C380" s="14"/>
      <c r="D380" s="15"/>
      <c r="E380" s="13"/>
      <c r="F380" s="13"/>
      <c r="G380" s="13"/>
      <c r="H380" s="13"/>
      <c r="J380" s="13"/>
      <c r="K380" s="16"/>
      <c r="L380" s="17"/>
      <c r="M380" s="13"/>
      <c r="N380" s="15"/>
      <c r="O380" s="13"/>
      <c r="P380" s="13"/>
      <c r="Q380" s="13"/>
      <c r="R380" s="13"/>
      <c r="S380" s="13"/>
      <c r="T380" s="13"/>
      <c r="U380" s="15"/>
      <c r="W380" s="13"/>
      <c r="X380" s="13"/>
      <c r="Y380" s="13"/>
      <c r="Z380" s="17"/>
      <c r="AA380" s="16"/>
      <c r="AB380" s="17"/>
      <c r="AC380" s="13"/>
      <c r="AD380" s="13"/>
      <c r="AE380" s="16"/>
      <c r="AF380" s="16"/>
      <c r="AG380" s="55" t="s">
        <v>2259</v>
      </c>
      <c r="AH380" s="14"/>
      <c r="AI380" s="17" t="s">
        <v>1213</v>
      </c>
      <c r="AJ380" t="s">
        <v>286</v>
      </c>
      <c r="AK380" s="56" t="s">
        <v>325</v>
      </c>
      <c r="AL380" s="16"/>
    </row>
    <row r="381" spans="1:38">
      <c r="A381" s="13"/>
      <c r="C381" s="14"/>
      <c r="D381" s="15"/>
      <c r="E381" s="13"/>
      <c r="F381" s="13"/>
      <c r="G381" s="13"/>
      <c r="H381" s="13"/>
      <c r="J381" s="13"/>
      <c r="K381" s="16"/>
      <c r="L381" s="17"/>
      <c r="M381" s="13"/>
      <c r="N381" s="15"/>
      <c r="O381" s="13"/>
      <c r="P381" s="13"/>
      <c r="Q381" s="13"/>
      <c r="R381" s="13"/>
      <c r="S381" s="13"/>
      <c r="T381" s="13"/>
      <c r="U381" s="15"/>
      <c r="W381" s="13"/>
      <c r="X381" s="13"/>
      <c r="Y381" s="13"/>
      <c r="Z381" s="17"/>
      <c r="AA381" s="16"/>
      <c r="AB381" s="17"/>
      <c r="AC381" s="13"/>
      <c r="AD381" s="13"/>
      <c r="AE381" s="16"/>
      <c r="AF381" s="16"/>
      <c r="AG381" s="55" t="s">
        <v>2260</v>
      </c>
      <c r="AH381" s="14"/>
      <c r="AI381" s="17" t="s">
        <v>1214</v>
      </c>
      <c r="AJ381" s="14" t="s">
        <v>278</v>
      </c>
      <c r="AK381" s="132" t="s">
        <v>220</v>
      </c>
      <c r="AL381" s="16"/>
    </row>
    <row r="382" spans="1:38">
      <c r="A382" s="13"/>
      <c r="C382" s="14"/>
      <c r="D382" s="15"/>
      <c r="E382" s="13"/>
      <c r="F382" s="13"/>
      <c r="G382" s="13"/>
      <c r="H382" s="13"/>
      <c r="J382" s="13"/>
      <c r="K382" s="16"/>
      <c r="L382" s="17"/>
      <c r="M382" s="13"/>
      <c r="N382" s="15"/>
      <c r="O382" s="13"/>
      <c r="P382" s="13"/>
      <c r="Q382" s="13"/>
      <c r="R382" s="13"/>
      <c r="S382" s="13"/>
      <c r="T382" s="13"/>
      <c r="U382" s="15"/>
      <c r="W382" s="13"/>
      <c r="X382" s="13"/>
      <c r="Y382" s="13"/>
      <c r="Z382" s="17"/>
      <c r="AA382" s="16"/>
      <c r="AB382" s="17"/>
      <c r="AC382" s="13"/>
      <c r="AD382" s="13"/>
      <c r="AE382" s="16"/>
      <c r="AF382" s="16"/>
      <c r="AG382" s="55" t="s">
        <v>2261</v>
      </c>
      <c r="AH382" s="14"/>
      <c r="AI382" s="17" t="s">
        <v>1215</v>
      </c>
      <c r="AJ382" t="s">
        <v>286</v>
      </c>
      <c r="AK382" s="56" t="s">
        <v>325</v>
      </c>
      <c r="AL382" s="16"/>
    </row>
    <row r="383" spans="1:38">
      <c r="A383" s="13"/>
      <c r="C383" s="14"/>
      <c r="D383" s="15"/>
      <c r="E383" s="13"/>
      <c r="F383" s="13"/>
      <c r="G383" s="13"/>
      <c r="H383" s="13"/>
      <c r="J383" s="13"/>
      <c r="K383" s="16"/>
      <c r="L383" s="17"/>
      <c r="M383" s="13"/>
      <c r="N383" s="15"/>
      <c r="O383" s="13"/>
      <c r="P383" s="13"/>
      <c r="Q383" s="13"/>
      <c r="R383" s="13"/>
      <c r="S383" s="13"/>
      <c r="T383" s="13"/>
      <c r="U383" s="15"/>
      <c r="W383" s="13"/>
      <c r="X383" s="13"/>
      <c r="Y383" s="13"/>
      <c r="Z383" s="17"/>
      <c r="AA383" s="16"/>
      <c r="AB383" s="17"/>
      <c r="AC383" s="13"/>
      <c r="AD383" s="13"/>
      <c r="AE383" s="16"/>
      <c r="AF383" s="16"/>
      <c r="AG383" s="55" t="s">
        <v>2262</v>
      </c>
      <c r="AH383" s="14"/>
      <c r="AI383" s="17" t="s">
        <v>1216</v>
      </c>
      <c r="AJ383" t="s">
        <v>286</v>
      </c>
      <c r="AK383" s="56" t="s">
        <v>325</v>
      </c>
      <c r="AL383" s="16"/>
    </row>
    <row r="384" spans="1:38">
      <c r="A384" s="13"/>
      <c r="C384" s="14"/>
      <c r="D384" s="15"/>
      <c r="E384" s="13"/>
      <c r="F384" s="13"/>
      <c r="G384" s="13"/>
      <c r="H384" s="13"/>
      <c r="J384" s="13"/>
      <c r="K384" s="16"/>
      <c r="L384" s="17"/>
      <c r="M384" s="13"/>
      <c r="N384" s="15"/>
      <c r="O384" s="13"/>
      <c r="P384" s="13"/>
      <c r="Q384" s="13"/>
      <c r="R384" s="13"/>
      <c r="S384" s="13"/>
      <c r="T384" s="13"/>
      <c r="U384" s="15"/>
      <c r="W384" s="13"/>
      <c r="X384" s="13"/>
      <c r="Y384" s="13"/>
      <c r="Z384" s="17"/>
      <c r="AA384" s="16"/>
      <c r="AB384" s="17"/>
      <c r="AC384" s="13"/>
      <c r="AD384" s="13"/>
      <c r="AE384" s="16"/>
      <c r="AF384" s="16"/>
      <c r="AG384" s="55" t="s">
        <v>2263</v>
      </c>
      <c r="AH384" s="14"/>
      <c r="AI384" s="17" t="s">
        <v>1217</v>
      </c>
      <c r="AJ384" t="s">
        <v>286</v>
      </c>
      <c r="AK384" s="56" t="s">
        <v>325</v>
      </c>
      <c r="AL384" s="16"/>
    </row>
    <row r="385" spans="1:38">
      <c r="A385" s="13"/>
      <c r="C385" s="14"/>
      <c r="D385" s="15"/>
      <c r="E385" s="13"/>
      <c r="F385" s="13"/>
      <c r="G385" s="13"/>
      <c r="H385" s="13"/>
      <c r="J385" s="13"/>
      <c r="K385" s="16"/>
      <c r="L385" s="17"/>
      <c r="M385" s="13"/>
      <c r="N385" s="15"/>
      <c r="O385" s="13"/>
      <c r="P385" s="13"/>
      <c r="Q385" s="13"/>
      <c r="R385" s="13"/>
      <c r="S385" s="13"/>
      <c r="T385" s="13"/>
      <c r="U385" s="15"/>
      <c r="W385" s="13"/>
      <c r="X385" s="13"/>
      <c r="Y385" s="13"/>
      <c r="Z385" s="17"/>
      <c r="AA385" s="16"/>
      <c r="AB385" s="17"/>
      <c r="AC385" s="13"/>
      <c r="AD385" s="13"/>
      <c r="AE385" s="16"/>
      <c r="AF385" s="16"/>
      <c r="AG385" s="55" t="s">
        <v>2264</v>
      </c>
      <c r="AH385" s="14"/>
      <c r="AI385" s="17" t="s">
        <v>1218</v>
      </c>
      <c r="AJ385" t="s">
        <v>286</v>
      </c>
      <c r="AK385" s="56" t="s">
        <v>325</v>
      </c>
      <c r="AL385" s="16"/>
    </row>
    <row r="386" spans="1:38">
      <c r="A386" s="13"/>
      <c r="C386" s="14"/>
      <c r="D386" s="15"/>
      <c r="E386" s="13"/>
      <c r="F386" s="13"/>
      <c r="G386" s="13"/>
      <c r="H386" s="13"/>
      <c r="J386" s="13"/>
      <c r="K386" s="16"/>
      <c r="L386" s="17"/>
      <c r="M386" s="13"/>
      <c r="N386" s="15"/>
      <c r="O386" s="13"/>
      <c r="P386" s="13"/>
      <c r="Q386" s="13"/>
      <c r="R386" s="13"/>
      <c r="S386" s="13"/>
      <c r="T386" s="13"/>
      <c r="U386" s="15"/>
      <c r="W386" s="13"/>
      <c r="X386" s="13"/>
      <c r="Y386" s="13"/>
      <c r="Z386" s="17"/>
      <c r="AA386" s="16"/>
      <c r="AB386" s="17"/>
      <c r="AC386" s="13"/>
      <c r="AD386" s="13"/>
      <c r="AE386" s="16"/>
      <c r="AF386" s="16"/>
      <c r="AG386" s="55" t="s">
        <v>2265</v>
      </c>
      <c r="AH386" s="14"/>
      <c r="AI386" s="17" t="s">
        <v>1219</v>
      </c>
      <c r="AJ386" t="s">
        <v>286</v>
      </c>
      <c r="AK386" s="56" t="s">
        <v>325</v>
      </c>
      <c r="AL386" s="16"/>
    </row>
    <row r="387" spans="1:38">
      <c r="A387" s="13"/>
      <c r="C387" s="14"/>
      <c r="D387" s="15"/>
      <c r="E387" s="13"/>
      <c r="F387" s="13"/>
      <c r="G387" s="13"/>
      <c r="H387" s="13"/>
      <c r="J387" s="13"/>
      <c r="K387" s="16"/>
      <c r="L387" s="17"/>
      <c r="M387" s="13"/>
      <c r="N387" s="15"/>
      <c r="O387" s="13"/>
      <c r="P387" s="13"/>
      <c r="Q387" s="13"/>
      <c r="R387" s="13"/>
      <c r="S387" s="13"/>
      <c r="T387" s="13"/>
      <c r="U387" s="15"/>
      <c r="W387" s="13"/>
      <c r="X387" s="13"/>
      <c r="Y387" s="13"/>
      <c r="Z387" s="17"/>
      <c r="AA387" s="16"/>
      <c r="AB387" s="17"/>
      <c r="AC387" s="13"/>
      <c r="AD387" s="13"/>
      <c r="AE387" s="16"/>
      <c r="AF387" s="16"/>
      <c r="AG387" s="55" t="s">
        <v>2266</v>
      </c>
      <c r="AH387" s="14"/>
      <c r="AI387" s="17" t="s">
        <v>1220</v>
      </c>
      <c r="AJ387" t="s">
        <v>286</v>
      </c>
      <c r="AK387" s="56" t="s">
        <v>325</v>
      </c>
      <c r="AL387" s="16"/>
    </row>
    <row r="388" spans="1:38">
      <c r="A388" s="13"/>
      <c r="C388" s="14"/>
      <c r="D388" s="15"/>
      <c r="E388" s="13"/>
      <c r="F388" s="13"/>
      <c r="G388" s="13"/>
      <c r="H388" s="13"/>
      <c r="J388" s="13"/>
      <c r="K388" s="16"/>
      <c r="L388" s="17"/>
      <c r="M388" s="13"/>
      <c r="N388" s="15"/>
      <c r="O388" s="13"/>
      <c r="P388" s="13"/>
      <c r="Q388" s="13"/>
      <c r="R388" s="13"/>
      <c r="S388" s="13"/>
      <c r="T388" s="13"/>
      <c r="U388" s="15"/>
      <c r="W388" s="13"/>
      <c r="X388" s="13"/>
      <c r="Y388" s="13"/>
      <c r="Z388" s="17"/>
      <c r="AA388" s="16"/>
      <c r="AB388" s="17"/>
      <c r="AC388" s="13"/>
      <c r="AD388" s="13"/>
      <c r="AE388" s="16"/>
      <c r="AF388" s="16"/>
      <c r="AG388" s="55" t="s">
        <v>2267</v>
      </c>
      <c r="AH388" s="14"/>
      <c r="AI388" s="17" t="s">
        <v>1221</v>
      </c>
      <c r="AJ388" t="s">
        <v>286</v>
      </c>
      <c r="AK388" s="56" t="s">
        <v>325</v>
      </c>
      <c r="AL388" s="16"/>
    </row>
    <row r="389" spans="1:38">
      <c r="A389" s="13"/>
      <c r="C389" s="14"/>
      <c r="D389" s="15"/>
      <c r="E389" s="13"/>
      <c r="F389" s="13"/>
      <c r="G389" s="13"/>
      <c r="H389" s="13"/>
      <c r="J389" s="13"/>
      <c r="K389" s="16"/>
      <c r="L389" s="17"/>
      <c r="M389" s="13"/>
      <c r="N389" s="15"/>
      <c r="O389" s="13"/>
      <c r="P389" s="13"/>
      <c r="Q389" s="13"/>
      <c r="R389" s="13"/>
      <c r="S389" s="13"/>
      <c r="T389" s="13"/>
      <c r="U389" s="15"/>
      <c r="W389" s="13"/>
      <c r="X389" s="13"/>
      <c r="Y389" s="13"/>
      <c r="Z389" s="17"/>
      <c r="AA389" s="16"/>
      <c r="AB389" s="17"/>
      <c r="AC389" s="13"/>
      <c r="AD389" s="13"/>
      <c r="AE389" s="16"/>
      <c r="AF389" s="16"/>
      <c r="AG389" s="55" t="s">
        <v>2268</v>
      </c>
      <c r="AH389" s="14"/>
      <c r="AI389" s="17" t="s">
        <v>1222</v>
      </c>
      <c r="AJ389" t="s">
        <v>286</v>
      </c>
      <c r="AK389" s="56" t="s">
        <v>325</v>
      </c>
      <c r="AL389" s="16"/>
    </row>
    <row r="390" spans="1:38">
      <c r="A390" s="13"/>
      <c r="C390" s="14"/>
      <c r="D390" s="15"/>
      <c r="E390" s="13"/>
      <c r="F390" s="13"/>
      <c r="G390" s="13"/>
      <c r="H390" s="13"/>
      <c r="J390" s="13"/>
      <c r="K390" s="16"/>
      <c r="L390" s="17"/>
      <c r="M390" s="13"/>
      <c r="N390" s="15"/>
      <c r="O390" s="13"/>
      <c r="P390" s="13"/>
      <c r="Q390" s="13"/>
      <c r="R390" s="13"/>
      <c r="S390" s="13"/>
      <c r="T390" s="13"/>
      <c r="U390" s="15"/>
      <c r="W390" s="13"/>
      <c r="X390" s="13"/>
      <c r="Y390" s="13"/>
      <c r="Z390" s="17"/>
      <c r="AA390" s="16"/>
      <c r="AB390" s="17"/>
      <c r="AC390" s="13"/>
      <c r="AD390" s="13"/>
      <c r="AE390" s="16"/>
      <c r="AF390" s="16"/>
      <c r="AG390" s="55" t="s">
        <v>2269</v>
      </c>
      <c r="AH390" s="14"/>
      <c r="AI390" s="17" t="s">
        <v>1223</v>
      </c>
      <c r="AJ390" t="s">
        <v>286</v>
      </c>
      <c r="AK390" s="56" t="s">
        <v>325</v>
      </c>
      <c r="AL390" s="16"/>
    </row>
    <row r="391" spans="1:38">
      <c r="A391" s="13"/>
      <c r="C391" s="14"/>
      <c r="D391" s="15"/>
      <c r="E391" s="13"/>
      <c r="F391" s="13"/>
      <c r="G391" s="13"/>
      <c r="H391" s="13"/>
      <c r="J391" s="13"/>
      <c r="K391" s="16"/>
      <c r="L391" s="17"/>
      <c r="M391" s="13"/>
      <c r="N391" s="15"/>
      <c r="O391" s="13"/>
      <c r="P391" s="13"/>
      <c r="Q391" s="13"/>
      <c r="R391" s="13"/>
      <c r="S391" s="13"/>
      <c r="T391" s="13"/>
      <c r="U391" s="15"/>
      <c r="W391" s="13"/>
      <c r="X391" s="13"/>
      <c r="Y391" s="13"/>
      <c r="Z391" s="17"/>
      <c r="AA391" s="16"/>
      <c r="AB391" s="17"/>
      <c r="AC391" s="13"/>
      <c r="AD391" s="13"/>
      <c r="AE391" s="16"/>
      <c r="AF391" s="16"/>
      <c r="AG391" s="55" t="s">
        <v>2270</v>
      </c>
      <c r="AH391" s="14"/>
      <c r="AI391" s="17" t="s">
        <v>1224</v>
      </c>
      <c r="AJ391" t="s">
        <v>286</v>
      </c>
      <c r="AK391" s="56" t="s">
        <v>325</v>
      </c>
      <c r="AL391" s="16"/>
    </row>
    <row r="392" spans="1:38">
      <c r="A392" s="13"/>
      <c r="C392" s="14"/>
      <c r="D392" s="15"/>
      <c r="E392" s="13"/>
      <c r="F392" s="13"/>
      <c r="G392" s="13"/>
      <c r="H392" s="13"/>
      <c r="J392" s="13"/>
      <c r="K392" s="16"/>
      <c r="L392" s="17"/>
      <c r="M392" s="13"/>
      <c r="N392" s="15"/>
      <c r="O392" s="13"/>
      <c r="P392" s="13"/>
      <c r="Q392" s="13"/>
      <c r="R392" s="13"/>
      <c r="S392" s="13"/>
      <c r="T392" s="13"/>
      <c r="U392" s="15"/>
      <c r="W392" s="13"/>
      <c r="X392" s="13"/>
      <c r="Y392" s="13"/>
      <c r="Z392" s="17"/>
      <c r="AA392" s="16"/>
      <c r="AB392" s="17"/>
      <c r="AC392" s="13"/>
      <c r="AD392" s="13"/>
      <c r="AE392" s="16"/>
      <c r="AF392" s="16"/>
      <c r="AG392" s="55" t="s">
        <v>2271</v>
      </c>
      <c r="AH392" s="14"/>
      <c r="AI392" s="17" t="s">
        <v>1225</v>
      </c>
      <c r="AJ392" t="s">
        <v>286</v>
      </c>
      <c r="AK392" s="56" t="s">
        <v>325</v>
      </c>
      <c r="AL392" s="16"/>
    </row>
    <row r="393" spans="1:38">
      <c r="A393" s="13"/>
      <c r="C393" s="14"/>
      <c r="D393" s="15"/>
      <c r="E393" s="13"/>
      <c r="F393" s="13"/>
      <c r="G393" s="13"/>
      <c r="H393" s="13"/>
      <c r="J393" s="13"/>
      <c r="K393" s="16"/>
      <c r="L393" s="17"/>
      <c r="M393" s="13"/>
      <c r="N393" s="15"/>
      <c r="O393" s="13"/>
      <c r="P393" s="13"/>
      <c r="Q393" s="13"/>
      <c r="R393" s="13"/>
      <c r="S393" s="13"/>
      <c r="T393" s="13"/>
      <c r="U393" s="15"/>
      <c r="W393" s="13"/>
      <c r="X393" s="13"/>
      <c r="Y393" s="13"/>
      <c r="Z393" s="17"/>
      <c r="AA393" s="16"/>
      <c r="AB393" s="17"/>
      <c r="AC393" s="13"/>
      <c r="AD393" s="13"/>
      <c r="AE393" s="16"/>
      <c r="AF393" s="16"/>
      <c r="AG393" s="55" t="s">
        <v>2272</v>
      </c>
      <c r="AH393" s="14"/>
      <c r="AI393" s="17" t="s">
        <v>1226</v>
      </c>
      <c r="AJ393" t="s">
        <v>286</v>
      </c>
      <c r="AK393" s="56" t="s">
        <v>325</v>
      </c>
      <c r="AL393" s="16"/>
    </row>
    <row r="394" spans="1:38">
      <c r="A394" s="13"/>
      <c r="C394" s="14"/>
      <c r="D394" s="15"/>
      <c r="E394" s="13"/>
      <c r="F394" s="13"/>
      <c r="G394" s="13"/>
      <c r="H394" s="13"/>
      <c r="J394" s="13"/>
      <c r="K394" s="16"/>
      <c r="L394" s="17"/>
      <c r="M394" s="13"/>
      <c r="N394" s="15"/>
      <c r="O394" s="13"/>
      <c r="P394" s="13"/>
      <c r="Q394" s="13"/>
      <c r="R394" s="13"/>
      <c r="S394" s="13"/>
      <c r="T394" s="13"/>
      <c r="U394" s="15"/>
      <c r="W394" s="13"/>
      <c r="X394" s="13"/>
      <c r="Y394" s="13"/>
      <c r="Z394" s="17"/>
      <c r="AA394" s="16"/>
      <c r="AB394" s="17"/>
      <c r="AC394" s="13"/>
      <c r="AD394" s="13"/>
      <c r="AE394" s="16"/>
      <c r="AF394" s="16"/>
      <c r="AG394" s="55" t="s">
        <v>2273</v>
      </c>
      <c r="AH394" s="14"/>
      <c r="AI394" s="17" t="s">
        <v>1227</v>
      </c>
      <c r="AJ394" t="s">
        <v>286</v>
      </c>
      <c r="AK394" s="56" t="s">
        <v>325</v>
      </c>
      <c r="AL394" s="16"/>
    </row>
    <row r="395" spans="1:38">
      <c r="A395" s="13"/>
      <c r="C395" s="14"/>
      <c r="D395" s="15"/>
      <c r="E395" s="13"/>
      <c r="F395" s="13"/>
      <c r="G395" s="13"/>
      <c r="H395" s="13"/>
      <c r="J395" s="13"/>
      <c r="K395" s="16"/>
      <c r="L395" s="17"/>
      <c r="M395" s="13"/>
      <c r="N395" s="15"/>
      <c r="O395" s="13"/>
      <c r="P395" s="13"/>
      <c r="Q395" s="13"/>
      <c r="R395" s="13"/>
      <c r="S395" s="13"/>
      <c r="T395" s="13"/>
      <c r="U395" s="15"/>
      <c r="W395" s="13"/>
      <c r="X395" s="13"/>
      <c r="Y395" s="13"/>
      <c r="Z395" s="17"/>
      <c r="AA395" s="16"/>
      <c r="AB395" s="17"/>
      <c r="AC395" s="13"/>
      <c r="AD395" s="13"/>
      <c r="AE395" s="16"/>
      <c r="AF395" s="16"/>
      <c r="AG395" s="55" t="s">
        <v>2274</v>
      </c>
      <c r="AH395" s="14"/>
      <c r="AI395" s="17" t="s">
        <v>1228</v>
      </c>
      <c r="AJ395" t="s">
        <v>286</v>
      </c>
      <c r="AK395" s="56" t="s">
        <v>325</v>
      </c>
      <c r="AL395" s="16"/>
    </row>
    <row r="396" spans="1:38">
      <c r="A396" s="13"/>
      <c r="C396" s="14"/>
      <c r="D396" s="15"/>
      <c r="E396" s="13"/>
      <c r="F396" s="13"/>
      <c r="G396" s="13"/>
      <c r="H396" s="13"/>
      <c r="J396" s="13"/>
      <c r="K396" s="16"/>
      <c r="L396" s="17"/>
      <c r="M396" s="13"/>
      <c r="N396" s="15"/>
      <c r="O396" s="13"/>
      <c r="P396" s="13"/>
      <c r="Q396" s="13"/>
      <c r="R396" s="13"/>
      <c r="S396" s="13"/>
      <c r="T396" s="13"/>
      <c r="U396" s="15"/>
      <c r="W396" s="13"/>
      <c r="X396" s="13"/>
      <c r="Y396" s="13"/>
      <c r="Z396" s="17"/>
      <c r="AA396" s="16"/>
      <c r="AB396" s="17"/>
      <c r="AC396" s="13"/>
      <c r="AD396" s="13"/>
      <c r="AE396" s="16"/>
      <c r="AF396" s="16"/>
      <c r="AG396" s="55" t="s">
        <v>2275</v>
      </c>
      <c r="AH396" s="14"/>
      <c r="AI396" s="17" t="s">
        <v>1229</v>
      </c>
      <c r="AJ396" t="s">
        <v>286</v>
      </c>
      <c r="AK396" s="56" t="s">
        <v>325</v>
      </c>
      <c r="AL396" s="16"/>
    </row>
    <row r="397" spans="1:38">
      <c r="A397" s="13"/>
      <c r="C397" s="14"/>
      <c r="D397" s="15"/>
      <c r="E397" s="13"/>
      <c r="F397" s="13"/>
      <c r="G397" s="13"/>
      <c r="H397" s="13"/>
      <c r="J397" s="13"/>
      <c r="K397" s="16"/>
      <c r="L397" s="17"/>
      <c r="M397" s="13"/>
      <c r="N397" s="15"/>
      <c r="O397" s="13"/>
      <c r="P397" s="13"/>
      <c r="Q397" s="13"/>
      <c r="R397" s="13"/>
      <c r="S397" s="13"/>
      <c r="T397" s="13"/>
      <c r="U397" s="15"/>
      <c r="W397" s="13"/>
      <c r="X397" s="13"/>
      <c r="Y397" s="13"/>
      <c r="Z397" s="17"/>
      <c r="AA397" s="16"/>
      <c r="AB397" s="17"/>
      <c r="AC397" s="13"/>
      <c r="AD397" s="13"/>
      <c r="AE397" s="16"/>
      <c r="AF397" s="16"/>
      <c r="AG397" s="55" t="s">
        <v>2276</v>
      </c>
      <c r="AH397" s="14"/>
      <c r="AI397" s="17" t="s">
        <v>1230</v>
      </c>
      <c r="AJ397" t="s">
        <v>286</v>
      </c>
      <c r="AK397" s="56" t="s">
        <v>325</v>
      </c>
      <c r="AL397" s="16"/>
    </row>
    <row r="398" spans="1:38">
      <c r="A398" s="13"/>
      <c r="C398" s="14"/>
      <c r="D398" s="15"/>
      <c r="E398" s="13"/>
      <c r="F398" s="13"/>
      <c r="G398" s="13"/>
      <c r="H398" s="13"/>
      <c r="J398" s="13"/>
      <c r="K398" s="16"/>
      <c r="L398" s="17"/>
      <c r="M398" s="13"/>
      <c r="N398" s="15"/>
      <c r="O398" s="13"/>
      <c r="P398" s="13"/>
      <c r="Q398" s="13"/>
      <c r="R398" s="13"/>
      <c r="S398" s="13"/>
      <c r="T398" s="13"/>
      <c r="U398" s="15"/>
      <c r="W398" s="13"/>
      <c r="X398" s="13"/>
      <c r="Y398" s="13"/>
      <c r="Z398" s="17"/>
      <c r="AA398" s="16"/>
      <c r="AB398" s="17"/>
      <c r="AC398" s="13"/>
      <c r="AD398" s="13"/>
      <c r="AE398" s="16"/>
      <c r="AF398" s="16"/>
      <c r="AG398" s="55" t="s">
        <v>2277</v>
      </c>
      <c r="AH398" s="14"/>
      <c r="AI398" s="17" t="s">
        <v>1231</v>
      </c>
      <c r="AJ398" t="s">
        <v>286</v>
      </c>
      <c r="AK398" s="56" t="s">
        <v>325</v>
      </c>
      <c r="AL398" s="16"/>
    </row>
    <row r="399" spans="1:38">
      <c r="A399" s="13"/>
      <c r="C399" s="14"/>
      <c r="D399" s="15"/>
      <c r="E399" s="13"/>
      <c r="F399" s="13"/>
      <c r="G399" s="13"/>
      <c r="H399" s="13"/>
      <c r="J399" s="13"/>
      <c r="K399" s="16"/>
      <c r="L399" s="17"/>
      <c r="M399" s="13"/>
      <c r="N399" s="15"/>
      <c r="O399" s="13"/>
      <c r="P399" s="13"/>
      <c r="Q399" s="13"/>
      <c r="R399" s="13"/>
      <c r="S399" s="13"/>
      <c r="T399" s="13"/>
      <c r="U399" s="15"/>
      <c r="W399" s="13"/>
      <c r="X399" s="13"/>
      <c r="Y399" s="13"/>
      <c r="Z399" s="17"/>
      <c r="AA399" s="16"/>
      <c r="AB399" s="17"/>
      <c r="AC399" s="13"/>
      <c r="AD399" s="13"/>
      <c r="AE399" s="16"/>
      <c r="AF399" s="16"/>
      <c r="AG399" s="55" t="s">
        <v>2278</v>
      </c>
      <c r="AH399" s="14"/>
      <c r="AI399" s="17" t="s">
        <v>1232</v>
      </c>
      <c r="AJ399" t="s">
        <v>286</v>
      </c>
      <c r="AK399" s="56" t="s">
        <v>325</v>
      </c>
      <c r="AL399" s="16"/>
    </row>
    <row r="400" spans="1:38">
      <c r="A400" s="13"/>
      <c r="C400" s="14"/>
      <c r="D400" s="15"/>
      <c r="E400" s="13"/>
      <c r="F400" s="13"/>
      <c r="G400" s="13"/>
      <c r="H400" s="13"/>
      <c r="J400" s="13"/>
      <c r="K400" s="16"/>
      <c r="L400" s="17"/>
      <c r="M400" s="13"/>
      <c r="N400" s="15"/>
      <c r="O400" s="13"/>
      <c r="P400" s="13"/>
      <c r="Q400" s="13"/>
      <c r="R400" s="13"/>
      <c r="S400" s="13"/>
      <c r="T400" s="13"/>
      <c r="U400" s="15"/>
      <c r="W400" s="13"/>
      <c r="X400" s="13"/>
      <c r="Y400" s="13"/>
      <c r="Z400" s="17"/>
      <c r="AA400" s="16"/>
      <c r="AB400" s="17"/>
      <c r="AC400" s="13"/>
      <c r="AD400" s="13"/>
      <c r="AE400" s="16"/>
      <c r="AF400" s="16"/>
      <c r="AG400" s="55" t="s">
        <v>2279</v>
      </c>
      <c r="AH400" s="14"/>
      <c r="AI400" s="17" t="s">
        <v>1233</v>
      </c>
      <c r="AJ400" t="s">
        <v>286</v>
      </c>
      <c r="AK400" s="56" t="s">
        <v>325</v>
      </c>
      <c r="AL400" s="16"/>
    </row>
    <row r="401" spans="1:38">
      <c r="A401" s="13"/>
      <c r="C401" s="14"/>
      <c r="D401" s="15"/>
      <c r="E401" s="13"/>
      <c r="F401" s="13"/>
      <c r="G401" s="13"/>
      <c r="H401" s="13"/>
      <c r="J401" s="13"/>
      <c r="K401" s="16"/>
      <c r="L401" s="17"/>
      <c r="M401" s="13"/>
      <c r="N401" s="15"/>
      <c r="O401" s="13"/>
      <c r="P401" s="13"/>
      <c r="Q401" s="13"/>
      <c r="R401" s="13"/>
      <c r="S401" s="13"/>
      <c r="T401" s="13"/>
      <c r="U401" s="15"/>
      <c r="W401" s="13"/>
      <c r="X401" s="13"/>
      <c r="Y401" s="13"/>
      <c r="Z401" s="17"/>
      <c r="AA401" s="16"/>
      <c r="AB401" s="17"/>
      <c r="AC401" s="13"/>
      <c r="AD401" s="13"/>
      <c r="AE401" s="16"/>
      <c r="AF401" s="16"/>
      <c r="AG401" s="55" t="s">
        <v>2280</v>
      </c>
      <c r="AH401" s="14"/>
      <c r="AI401" s="17" t="s">
        <v>1234</v>
      </c>
      <c r="AJ401" t="s">
        <v>286</v>
      </c>
      <c r="AK401" s="56" t="s">
        <v>279</v>
      </c>
      <c r="AL401" s="16"/>
    </row>
    <row r="402" spans="1:38">
      <c r="A402" s="13"/>
      <c r="C402" s="14"/>
      <c r="D402" s="15"/>
      <c r="E402" s="13"/>
      <c r="F402" s="13"/>
      <c r="G402" s="13"/>
      <c r="H402" s="13"/>
      <c r="J402" s="13"/>
      <c r="K402" s="16"/>
      <c r="L402" s="17"/>
      <c r="M402" s="13"/>
      <c r="N402" s="15"/>
      <c r="O402" s="13"/>
      <c r="P402" s="13"/>
      <c r="Q402" s="13"/>
      <c r="R402" s="13"/>
      <c r="S402" s="13"/>
      <c r="T402" s="13"/>
      <c r="U402" s="15"/>
      <c r="W402" s="13"/>
      <c r="X402" s="13"/>
      <c r="Y402" s="13"/>
      <c r="Z402" s="17"/>
      <c r="AA402" s="16"/>
      <c r="AB402" s="17"/>
      <c r="AC402" s="13"/>
      <c r="AD402" s="13"/>
      <c r="AE402" s="16"/>
      <c r="AF402" s="16"/>
      <c r="AG402" s="55" t="s">
        <v>2281</v>
      </c>
      <c r="AH402" s="14"/>
      <c r="AI402" s="17" t="s">
        <v>1235</v>
      </c>
      <c r="AJ402" t="s">
        <v>286</v>
      </c>
      <c r="AK402" s="56" t="s">
        <v>325</v>
      </c>
      <c r="AL402" s="16"/>
    </row>
    <row r="403" spans="1:38">
      <c r="A403" s="13"/>
      <c r="C403" s="14"/>
      <c r="D403" s="15"/>
      <c r="E403" s="13"/>
      <c r="F403" s="13"/>
      <c r="G403" s="13"/>
      <c r="H403" s="13"/>
      <c r="J403" s="13"/>
      <c r="K403" s="16"/>
      <c r="L403" s="17"/>
      <c r="M403" s="13"/>
      <c r="N403" s="15"/>
      <c r="O403" s="13"/>
      <c r="P403" s="13"/>
      <c r="Q403" s="13"/>
      <c r="R403" s="13"/>
      <c r="S403" s="13"/>
      <c r="T403" s="13"/>
      <c r="U403" s="15"/>
      <c r="W403" s="13"/>
      <c r="X403" s="13"/>
      <c r="Y403" s="13"/>
      <c r="Z403" s="17"/>
      <c r="AA403" s="16"/>
      <c r="AB403" s="17"/>
      <c r="AC403" s="13"/>
      <c r="AD403" s="13"/>
      <c r="AE403" s="16"/>
      <c r="AF403" s="16"/>
      <c r="AG403" s="55" t="s">
        <v>2282</v>
      </c>
      <c r="AH403" s="14"/>
      <c r="AI403" s="17" t="s">
        <v>1236</v>
      </c>
      <c r="AJ403" t="s">
        <v>286</v>
      </c>
      <c r="AK403" s="56" t="s">
        <v>325</v>
      </c>
      <c r="AL403" s="16"/>
    </row>
    <row r="404" spans="1:38">
      <c r="A404" s="13"/>
      <c r="C404" s="14"/>
      <c r="D404" s="15"/>
      <c r="E404" s="13"/>
      <c r="F404" s="13"/>
      <c r="G404" s="13"/>
      <c r="H404" s="13"/>
      <c r="J404" s="13"/>
      <c r="K404" s="16"/>
      <c r="L404" s="17"/>
      <c r="M404" s="13"/>
      <c r="N404" s="15"/>
      <c r="O404" s="13"/>
      <c r="P404" s="13"/>
      <c r="Q404" s="13"/>
      <c r="R404" s="13"/>
      <c r="S404" s="13"/>
      <c r="T404" s="13"/>
      <c r="U404" s="15"/>
      <c r="W404" s="13"/>
      <c r="X404" s="13"/>
      <c r="Y404" s="13"/>
      <c r="Z404" s="17"/>
      <c r="AA404" s="16"/>
      <c r="AB404" s="17"/>
      <c r="AC404" s="13"/>
      <c r="AD404" s="13"/>
      <c r="AE404" s="16"/>
      <c r="AF404" s="16"/>
      <c r="AG404" s="55" t="s">
        <v>2283</v>
      </c>
      <c r="AH404" s="14"/>
      <c r="AI404" s="17" t="s">
        <v>1237</v>
      </c>
      <c r="AJ404" t="s">
        <v>286</v>
      </c>
      <c r="AK404" s="56" t="s">
        <v>325</v>
      </c>
      <c r="AL404" s="16"/>
    </row>
    <row r="405" spans="1:38">
      <c r="A405" s="13"/>
      <c r="C405" s="14"/>
      <c r="D405" s="15"/>
      <c r="E405" s="13"/>
      <c r="F405" s="13"/>
      <c r="G405" s="13"/>
      <c r="H405" s="13"/>
      <c r="J405" s="13"/>
      <c r="K405" s="16"/>
      <c r="L405" s="17"/>
      <c r="M405" s="13"/>
      <c r="N405" s="15"/>
      <c r="O405" s="13"/>
      <c r="P405" s="13"/>
      <c r="Q405" s="13"/>
      <c r="R405" s="13"/>
      <c r="S405" s="13"/>
      <c r="T405" s="13"/>
      <c r="U405" s="15"/>
      <c r="W405" s="13"/>
      <c r="X405" s="13"/>
      <c r="Y405" s="13"/>
      <c r="Z405" s="17"/>
      <c r="AA405" s="16"/>
      <c r="AB405" s="17"/>
      <c r="AC405" s="13"/>
      <c r="AD405" s="13"/>
      <c r="AE405" s="16"/>
      <c r="AF405" s="16"/>
      <c r="AG405" s="55" t="s">
        <v>2284</v>
      </c>
      <c r="AH405" s="14"/>
      <c r="AI405" s="17" t="s">
        <v>1238</v>
      </c>
      <c r="AJ405" t="s">
        <v>286</v>
      </c>
      <c r="AK405" s="56" t="s">
        <v>325</v>
      </c>
      <c r="AL405" s="16"/>
    </row>
    <row r="406" spans="1:38">
      <c r="A406" s="13"/>
      <c r="C406" s="14"/>
      <c r="D406" s="15"/>
      <c r="E406" s="13"/>
      <c r="F406" s="13"/>
      <c r="G406" s="13"/>
      <c r="H406" s="13"/>
      <c r="J406" s="13"/>
      <c r="K406" s="16"/>
      <c r="L406" s="17"/>
      <c r="M406" s="13"/>
      <c r="N406" s="15"/>
      <c r="O406" s="13"/>
      <c r="P406" s="13"/>
      <c r="Q406" s="13"/>
      <c r="R406" s="13"/>
      <c r="S406" s="13"/>
      <c r="T406" s="13"/>
      <c r="U406" s="15"/>
      <c r="W406" s="13"/>
      <c r="X406" s="13"/>
      <c r="Y406" s="13"/>
      <c r="Z406" s="17"/>
      <c r="AA406" s="16"/>
      <c r="AB406" s="17"/>
      <c r="AC406" s="13"/>
      <c r="AD406" s="13"/>
      <c r="AE406" s="16"/>
      <c r="AF406" s="16"/>
      <c r="AG406" s="55" t="s">
        <v>2285</v>
      </c>
      <c r="AH406" s="14"/>
      <c r="AI406" s="17" t="s">
        <v>1239</v>
      </c>
      <c r="AJ406" t="s">
        <v>286</v>
      </c>
      <c r="AK406" s="56" t="s">
        <v>325</v>
      </c>
      <c r="AL406" s="16"/>
    </row>
    <row r="407" spans="1:38">
      <c r="A407" s="13"/>
      <c r="C407" s="14"/>
      <c r="D407" s="15"/>
      <c r="E407" s="13"/>
      <c r="F407" s="13"/>
      <c r="G407" s="13"/>
      <c r="H407" s="13"/>
      <c r="J407" s="13"/>
      <c r="K407" s="16"/>
      <c r="L407" s="17"/>
      <c r="M407" s="13"/>
      <c r="N407" s="15"/>
      <c r="O407" s="13"/>
      <c r="P407" s="13"/>
      <c r="Q407" s="13"/>
      <c r="R407" s="13"/>
      <c r="S407" s="13"/>
      <c r="T407" s="13"/>
      <c r="U407" s="15"/>
      <c r="W407" s="13"/>
      <c r="X407" s="13"/>
      <c r="Y407" s="13"/>
      <c r="Z407" s="17"/>
      <c r="AA407" s="16"/>
      <c r="AB407" s="17"/>
      <c r="AC407" s="13"/>
      <c r="AD407" s="13"/>
      <c r="AE407" s="16"/>
      <c r="AF407" s="16"/>
      <c r="AG407" s="55" t="s">
        <v>2286</v>
      </c>
      <c r="AH407" s="14"/>
      <c r="AI407" s="17" t="s">
        <v>1240</v>
      </c>
      <c r="AJ407" t="s">
        <v>286</v>
      </c>
      <c r="AK407" s="56" t="s">
        <v>325</v>
      </c>
      <c r="AL407" s="16"/>
    </row>
    <row r="408" spans="1:38">
      <c r="A408" s="13"/>
      <c r="C408" s="14"/>
      <c r="D408" s="15"/>
      <c r="E408" s="13"/>
      <c r="F408" s="13"/>
      <c r="G408" s="13"/>
      <c r="H408" s="13"/>
      <c r="J408" s="13"/>
      <c r="K408" s="16"/>
      <c r="L408" s="17"/>
      <c r="M408" s="13"/>
      <c r="N408" s="15"/>
      <c r="O408" s="13"/>
      <c r="P408" s="13"/>
      <c r="Q408" s="13"/>
      <c r="R408" s="13"/>
      <c r="S408" s="13"/>
      <c r="T408" s="13"/>
      <c r="U408" s="15"/>
      <c r="W408" s="13"/>
      <c r="X408" s="13"/>
      <c r="Y408" s="13"/>
      <c r="Z408" s="17"/>
      <c r="AA408" s="16"/>
      <c r="AB408" s="17"/>
      <c r="AC408" s="13"/>
      <c r="AD408" s="13"/>
      <c r="AE408" s="16"/>
      <c r="AF408" s="16"/>
      <c r="AG408" s="55" t="s">
        <v>2287</v>
      </c>
      <c r="AH408" s="14"/>
      <c r="AI408" s="17" t="s">
        <v>1241</v>
      </c>
      <c r="AJ408" t="s">
        <v>286</v>
      </c>
      <c r="AK408" s="56" t="s">
        <v>325</v>
      </c>
      <c r="AL408" s="16"/>
    </row>
    <row r="409" spans="1:38">
      <c r="A409" s="13"/>
      <c r="C409" s="14"/>
      <c r="D409" s="15"/>
      <c r="E409" s="13"/>
      <c r="F409" s="13"/>
      <c r="G409" s="13"/>
      <c r="H409" s="13"/>
      <c r="J409" s="13"/>
      <c r="K409" s="16"/>
      <c r="L409" s="17"/>
      <c r="M409" s="13"/>
      <c r="N409" s="15"/>
      <c r="O409" s="13"/>
      <c r="P409" s="13"/>
      <c r="Q409" s="13"/>
      <c r="R409" s="13"/>
      <c r="S409" s="13"/>
      <c r="T409" s="13"/>
      <c r="U409" s="15"/>
      <c r="W409" s="13"/>
      <c r="X409" s="13"/>
      <c r="Y409" s="13"/>
      <c r="Z409" s="17"/>
      <c r="AA409" s="16"/>
      <c r="AB409" s="17"/>
      <c r="AC409" s="13"/>
      <c r="AD409" s="13"/>
      <c r="AE409" s="16"/>
      <c r="AF409" s="16"/>
      <c r="AG409" s="55" t="s">
        <v>2288</v>
      </c>
      <c r="AH409" s="14"/>
      <c r="AI409" s="17" t="s">
        <v>1242</v>
      </c>
      <c r="AJ409" t="s">
        <v>286</v>
      </c>
      <c r="AK409" s="56" t="s">
        <v>325</v>
      </c>
      <c r="AL409" s="16"/>
    </row>
    <row r="410" spans="1:38">
      <c r="A410" s="13"/>
      <c r="C410" s="14"/>
      <c r="D410" s="15"/>
      <c r="E410" s="13"/>
      <c r="F410" s="13"/>
      <c r="G410" s="13"/>
      <c r="H410" s="13"/>
      <c r="J410" s="13"/>
      <c r="K410" s="16"/>
      <c r="L410" s="17"/>
      <c r="M410" s="13"/>
      <c r="N410" s="15"/>
      <c r="O410" s="13"/>
      <c r="P410" s="13"/>
      <c r="Q410" s="13"/>
      <c r="R410" s="13"/>
      <c r="S410" s="13"/>
      <c r="T410" s="13"/>
      <c r="U410" s="15"/>
      <c r="W410" s="13"/>
      <c r="X410" s="13"/>
      <c r="Y410" s="13"/>
      <c r="Z410" s="17"/>
      <c r="AA410" s="16"/>
      <c r="AB410" s="17"/>
      <c r="AC410" s="13"/>
      <c r="AD410" s="13"/>
      <c r="AE410" s="16"/>
      <c r="AF410" s="16"/>
      <c r="AG410" s="55" t="s">
        <v>2289</v>
      </c>
      <c r="AH410" s="14"/>
      <c r="AI410" s="17" t="s">
        <v>1243</v>
      </c>
      <c r="AJ410" t="s">
        <v>286</v>
      </c>
      <c r="AK410" s="56" t="s">
        <v>325</v>
      </c>
      <c r="AL410" s="16"/>
    </row>
    <row r="411" spans="1:38">
      <c r="A411" s="13"/>
      <c r="C411" s="14"/>
      <c r="D411" s="15"/>
      <c r="E411" s="13"/>
      <c r="F411" s="13"/>
      <c r="G411" s="13"/>
      <c r="H411" s="13"/>
      <c r="J411" s="13"/>
      <c r="K411" s="16"/>
      <c r="L411" s="17"/>
      <c r="M411" s="13"/>
      <c r="N411" s="15"/>
      <c r="O411" s="13"/>
      <c r="P411" s="13"/>
      <c r="Q411" s="13"/>
      <c r="R411" s="13"/>
      <c r="S411" s="13"/>
      <c r="T411" s="13"/>
      <c r="U411" s="15"/>
      <c r="W411" s="13"/>
      <c r="X411" s="13"/>
      <c r="Y411" s="13"/>
      <c r="Z411" s="17"/>
      <c r="AA411" s="16"/>
      <c r="AB411" s="17"/>
      <c r="AC411" s="13"/>
      <c r="AD411" s="13"/>
      <c r="AE411" s="16"/>
      <c r="AF411" s="16"/>
      <c r="AG411" s="55" t="s">
        <v>2290</v>
      </c>
      <c r="AH411" s="14"/>
      <c r="AI411" s="17" t="s">
        <v>1244</v>
      </c>
      <c r="AJ411" t="s">
        <v>286</v>
      </c>
      <c r="AK411" s="56" t="s">
        <v>325</v>
      </c>
      <c r="AL411" s="16"/>
    </row>
    <row r="412" spans="1:38">
      <c r="A412" s="13"/>
      <c r="C412" s="14"/>
      <c r="D412" s="15"/>
      <c r="E412" s="13"/>
      <c r="F412" s="13"/>
      <c r="G412" s="13"/>
      <c r="H412" s="13"/>
      <c r="J412" s="13"/>
      <c r="K412" s="16"/>
      <c r="L412" s="17"/>
      <c r="M412" s="13"/>
      <c r="N412" s="15"/>
      <c r="O412" s="13"/>
      <c r="P412" s="13"/>
      <c r="Q412" s="13"/>
      <c r="R412" s="13"/>
      <c r="S412" s="13"/>
      <c r="T412" s="13"/>
      <c r="U412" s="15"/>
      <c r="W412" s="13"/>
      <c r="X412" s="13"/>
      <c r="Y412" s="13"/>
      <c r="Z412" s="17"/>
      <c r="AA412" s="16"/>
      <c r="AB412" s="17"/>
      <c r="AC412" s="13"/>
      <c r="AD412" s="13"/>
      <c r="AE412" s="16"/>
      <c r="AF412" s="16"/>
      <c r="AG412" s="55" t="s">
        <v>2291</v>
      </c>
      <c r="AH412" s="14"/>
      <c r="AI412" s="17" t="s">
        <v>1245</v>
      </c>
      <c r="AJ412" t="s">
        <v>286</v>
      </c>
      <c r="AK412" s="56" t="s">
        <v>325</v>
      </c>
      <c r="AL412" s="16"/>
    </row>
    <row r="413" spans="1:38">
      <c r="A413" s="13"/>
      <c r="C413" s="14"/>
      <c r="D413" s="15"/>
      <c r="E413" s="13"/>
      <c r="F413" s="13"/>
      <c r="G413" s="13"/>
      <c r="H413" s="13"/>
      <c r="J413" s="13"/>
      <c r="K413" s="16"/>
      <c r="L413" s="17"/>
      <c r="M413" s="13"/>
      <c r="N413" s="15"/>
      <c r="O413" s="13"/>
      <c r="P413" s="13"/>
      <c r="Q413" s="13"/>
      <c r="R413" s="13"/>
      <c r="S413" s="13"/>
      <c r="T413" s="13"/>
      <c r="U413" s="15"/>
      <c r="W413" s="13"/>
      <c r="X413" s="13"/>
      <c r="Y413" s="13"/>
      <c r="Z413" s="17"/>
      <c r="AA413" s="16"/>
      <c r="AB413" s="17"/>
      <c r="AC413" s="13"/>
      <c r="AD413" s="13"/>
      <c r="AE413" s="16"/>
      <c r="AF413" s="16"/>
      <c r="AG413" s="55" t="s">
        <v>2292</v>
      </c>
      <c r="AH413" s="14"/>
      <c r="AI413" s="17" t="s">
        <v>1246</v>
      </c>
      <c r="AJ413" t="s">
        <v>286</v>
      </c>
      <c r="AK413" s="56" t="s">
        <v>325</v>
      </c>
      <c r="AL413" s="16"/>
    </row>
    <row r="414" spans="1:38">
      <c r="A414" s="13"/>
      <c r="C414" s="14"/>
      <c r="D414" s="15"/>
      <c r="E414" s="13"/>
      <c r="F414" s="13"/>
      <c r="G414" s="13"/>
      <c r="H414" s="13"/>
      <c r="J414" s="13"/>
      <c r="K414" s="16"/>
      <c r="L414" s="17"/>
      <c r="M414" s="13"/>
      <c r="N414" s="15"/>
      <c r="O414" s="13"/>
      <c r="P414" s="13"/>
      <c r="Q414" s="13"/>
      <c r="R414" s="13"/>
      <c r="S414" s="13"/>
      <c r="T414" s="13"/>
      <c r="U414" s="15"/>
      <c r="W414" s="13"/>
      <c r="X414" s="13"/>
      <c r="Y414" s="13"/>
      <c r="Z414" s="17"/>
      <c r="AA414" s="16"/>
      <c r="AB414" s="17"/>
      <c r="AC414" s="13"/>
      <c r="AD414" s="13"/>
      <c r="AE414" s="16"/>
      <c r="AF414" s="16"/>
      <c r="AG414" s="55" t="s">
        <v>2293</v>
      </c>
      <c r="AH414" s="14"/>
      <c r="AI414" s="17" t="s">
        <v>1247</v>
      </c>
      <c r="AJ414" t="s">
        <v>286</v>
      </c>
      <c r="AK414" s="56" t="s">
        <v>325</v>
      </c>
      <c r="AL414" s="16"/>
    </row>
    <row r="415" spans="1:38">
      <c r="A415" s="13"/>
      <c r="C415" s="14"/>
      <c r="D415" s="15"/>
      <c r="E415" s="13"/>
      <c r="F415" s="13"/>
      <c r="G415" s="13"/>
      <c r="H415" s="13"/>
      <c r="J415" s="13"/>
      <c r="K415" s="16"/>
      <c r="L415" s="17"/>
      <c r="M415" s="13"/>
      <c r="N415" s="15"/>
      <c r="O415" s="13"/>
      <c r="P415" s="13"/>
      <c r="Q415" s="13"/>
      <c r="R415" s="13"/>
      <c r="S415" s="13"/>
      <c r="T415" s="13"/>
      <c r="U415" s="15"/>
      <c r="W415" s="13"/>
      <c r="X415" s="13"/>
      <c r="Y415" s="13"/>
      <c r="Z415" s="17"/>
      <c r="AA415" s="16"/>
      <c r="AB415" s="17"/>
      <c r="AC415" s="13"/>
      <c r="AD415" s="13"/>
      <c r="AE415" s="16"/>
      <c r="AF415" s="16"/>
      <c r="AG415" s="55" t="s">
        <v>2295</v>
      </c>
      <c r="AH415" s="14"/>
      <c r="AI415" s="17" t="s">
        <v>1249</v>
      </c>
      <c r="AJ415" t="s">
        <v>286</v>
      </c>
      <c r="AK415" s="56" t="s">
        <v>325</v>
      </c>
      <c r="AL415" s="16"/>
    </row>
    <row r="416" spans="1:38">
      <c r="A416" s="13"/>
      <c r="C416" s="14"/>
      <c r="D416" s="15"/>
      <c r="E416" s="13"/>
      <c r="F416" s="13"/>
      <c r="G416" s="13"/>
      <c r="H416" s="13"/>
      <c r="J416" s="13"/>
      <c r="K416" s="16"/>
      <c r="L416" s="17"/>
      <c r="M416" s="13"/>
      <c r="N416" s="15"/>
      <c r="O416" s="13"/>
      <c r="P416" s="13"/>
      <c r="Q416" s="13"/>
      <c r="R416" s="13"/>
      <c r="S416" s="13"/>
      <c r="T416" s="13"/>
      <c r="U416" s="15"/>
      <c r="W416" s="13"/>
      <c r="X416" s="13"/>
      <c r="Y416" s="13"/>
      <c r="Z416" s="17"/>
      <c r="AA416" s="16"/>
      <c r="AB416" s="17"/>
      <c r="AC416" s="13"/>
      <c r="AD416" s="13"/>
      <c r="AE416" s="16"/>
      <c r="AF416" s="16"/>
      <c r="AG416" s="55" t="s">
        <v>2296</v>
      </c>
      <c r="AH416" s="14"/>
      <c r="AI416" s="17" t="s">
        <v>1250</v>
      </c>
      <c r="AJ416" t="s">
        <v>286</v>
      </c>
      <c r="AK416" s="56" t="s">
        <v>325</v>
      </c>
      <c r="AL416" s="16"/>
    </row>
    <row r="417" spans="1:38">
      <c r="A417" s="13"/>
      <c r="C417" s="14"/>
      <c r="D417" s="15"/>
      <c r="E417" s="13"/>
      <c r="F417" s="13"/>
      <c r="G417" s="13"/>
      <c r="H417" s="13"/>
      <c r="J417" s="13"/>
      <c r="K417" s="16"/>
      <c r="L417" s="17"/>
      <c r="M417" s="13"/>
      <c r="N417" s="15"/>
      <c r="O417" s="13"/>
      <c r="P417" s="13"/>
      <c r="Q417" s="13"/>
      <c r="R417" s="13"/>
      <c r="S417" s="13"/>
      <c r="T417" s="13"/>
      <c r="U417" s="15"/>
      <c r="W417" s="13"/>
      <c r="X417" s="13"/>
      <c r="Y417" s="13"/>
      <c r="Z417" s="17"/>
      <c r="AA417" s="16"/>
      <c r="AB417" s="17"/>
      <c r="AC417" s="13"/>
      <c r="AD417" s="13"/>
      <c r="AE417" s="16"/>
      <c r="AF417" s="16"/>
      <c r="AG417" s="55" t="s">
        <v>2297</v>
      </c>
      <c r="AH417" s="14"/>
      <c r="AI417" s="17" t="s">
        <v>1251</v>
      </c>
      <c r="AJ417" t="s">
        <v>286</v>
      </c>
      <c r="AK417" s="56" t="s">
        <v>325</v>
      </c>
      <c r="AL417" s="16"/>
    </row>
    <row r="418" spans="1:38">
      <c r="A418" s="13"/>
      <c r="C418" s="14"/>
      <c r="D418" s="15"/>
      <c r="E418" s="13"/>
      <c r="F418" s="13"/>
      <c r="G418" s="13"/>
      <c r="H418" s="13"/>
      <c r="J418" s="13"/>
      <c r="K418" s="16"/>
      <c r="L418" s="17"/>
      <c r="M418" s="13"/>
      <c r="N418" s="15"/>
      <c r="O418" s="13"/>
      <c r="P418" s="13"/>
      <c r="Q418" s="13"/>
      <c r="R418" s="13"/>
      <c r="S418" s="13"/>
      <c r="T418" s="13"/>
      <c r="U418" s="15"/>
      <c r="W418" s="13"/>
      <c r="X418" s="13"/>
      <c r="Y418" s="13"/>
      <c r="Z418" s="17"/>
      <c r="AA418" s="16"/>
      <c r="AB418" s="17"/>
      <c r="AC418" s="13"/>
      <c r="AD418" s="13"/>
      <c r="AE418" s="16"/>
      <c r="AF418" s="16"/>
      <c r="AG418" s="55" t="s">
        <v>2298</v>
      </c>
      <c r="AH418" s="14"/>
      <c r="AI418" s="17" t="s">
        <v>1252</v>
      </c>
      <c r="AJ418" t="s">
        <v>286</v>
      </c>
      <c r="AK418" s="56" t="s">
        <v>325</v>
      </c>
      <c r="AL418" s="16"/>
    </row>
    <row r="419" spans="1:38">
      <c r="A419" s="13"/>
      <c r="C419" s="14"/>
      <c r="D419" s="15"/>
      <c r="E419" s="13"/>
      <c r="F419" s="13"/>
      <c r="G419" s="13"/>
      <c r="H419" s="13"/>
      <c r="J419" s="13"/>
      <c r="K419" s="16"/>
      <c r="L419" s="17"/>
      <c r="M419" s="13"/>
      <c r="N419" s="15"/>
      <c r="O419" s="13"/>
      <c r="P419" s="13"/>
      <c r="Q419" s="13"/>
      <c r="R419" s="13"/>
      <c r="S419" s="13"/>
      <c r="T419" s="13"/>
      <c r="U419" s="15"/>
      <c r="W419" s="13"/>
      <c r="X419" s="13"/>
      <c r="Y419" s="13"/>
      <c r="Z419" s="17"/>
      <c r="AA419" s="16"/>
      <c r="AB419" s="17"/>
      <c r="AC419" s="13"/>
      <c r="AD419" s="13"/>
      <c r="AE419" s="16"/>
      <c r="AF419" s="16"/>
      <c r="AG419" s="55" t="s">
        <v>2299</v>
      </c>
      <c r="AH419" s="14"/>
      <c r="AI419" s="17" t="s">
        <v>1253</v>
      </c>
      <c r="AJ419" t="s">
        <v>286</v>
      </c>
      <c r="AK419" s="56" t="s">
        <v>325</v>
      </c>
      <c r="AL419" s="16"/>
    </row>
    <row r="420" spans="1:38">
      <c r="A420" s="13"/>
      <c r="C420" s="14"/>
      <c r="D420" s="15"/>
      <c r="E420" s="13"/>
      <c r="F420" s="13"/>
      <c r="G420" s="13"/>
      <c r="H420" s="13"/>
      <c r="J420" s="13"/>
      <c r="K420" s="16"/>
      <c r="L420" s="17"/>
      <c r="M420" s="13"/>
      <c r="N420" s="15"/>
      <c r="O420" s="13"/>
      <c r="P420" s="13"/>
      <c r="Q420" s="13"/>
      <c r="R420" s="13"/>
      <c r="S420" s="13"/>
      <c r="T420" s="13"/>
      <c r="U420" s="15"/>
      <c r="W420" s="13"/>
      <c r="X420" s="13"/>
      <c r="Y420" s="13"/>
      <c r="Z420" s="17"/>
      <c r="AA420" s="16"/>
      <c r="AB420" s="17"/>
      <c r="AC420" s="13"/>
      <c r="AD420" s="13"/>
      <c r="AE420" s="16"/>
      <c r="AF420" s="16"/>
      <c r="AG420" s="55" t="s">
        <v>2300</v>
      </c>
      <c r="AH420" s="14"/>
      <c r="AI420" s="17" t="s">
        <v>1254</v>
      </c>
      <c r="AJ420" t="s">
        <v>286</v>
      </c>
      <c r="AK420" s="56" t="s">
        <v>325</v>
      </c>
      <c r="AL420" s="16"/>
    </row>
    <row r="421" spans="1:38">
      <c r="A421" s="13"/>
      <c r="C421" s="14"/>
      <c r="D421" s="15"/>
      <c r="E421" s="13"/>
      <c r="F421" s="13"/>
      <c r="G421" s="13"/>
      <c r="H421" s="13"/>
      <c r="J421" s="13"/>
      <c r="K421" s="16"/>
      <c r="L421" s="17"/>
      <c r="M421" s="13"/>
      <c r="N421" s="15"/>
      <c r="O421" s="13"/>
      <c r="P421" s="13"/>
      <c r="Q421" s="13"/>
      <c r="R421" s="13"/>
      <c r="S421" s="13"/>
      <c r="T421" s="13"/>
      <c r="U421" s="15"/>
      <c r="W421" s="13"/>
      <c r="X421" s="13"/>
      <c r="Y421" s="13"/>
      <c r="Z421" s="17"/>
      <c r="AA421" s="16"/>
      <c r="AB421" s="17"/>
      <c r="AC421" s="13"/>
      <c r="AD421" s="13"/>
      <c r="AE421" s="16"/>
      <c r="AF421" s="16"/>
      <c r="AG421" s="55" t="s">
        <v>2301</v>
      </c>
      <c r="AH421" s="14"/>
      <c r="AI421" s="17" t="s">
        <v>1255</v>
      </c>
      <c r="AJ421" t="s">
        <v>286</v>
      </c>
      <c r="AK421" s="56" t="s">
        <v>325</v>
      </c>
      <c r="AL421" s="16"/>
    </row>
    <row r="422" spans="1:38">
      <c r="A422" s="13"/>
      <c r="C422" s="14"/>
      <c r="D422" s="15"/>
      <c r="E422" s="13"/>
      <c r="F422" s="13"/>
      <c r="G422" s="13"/>
      <c r="H422" s="13"/>
      <c r="J422" s="13"/>
      <c r="K422" s="16"/>
      <c r="L422" s="17"/>
      <c r="M422" s="13"/>
      <c r="N422" s="15"/>
      <c r="O422" s="13"/>
      <c r="P422" s="13"/>
      <c r="Q422" s="13"/>
      <c r="R422" s="13"/>
      <c r="S422" s="13"/>
      <c r="T422" s="13"/>
      <c r="U422" s="15"/>
      <c r="W422" s="13"/>
      <c r="X422" s="13"/>
      <c r="Y422" s="13"/>
      <c r="Z422" s="17"/>
      <c r="AA422" s="16"/>
      <c r="AB422" s="17"/>
      <c r="AC422" s="13"/>
      <c r="AD422" s="13"/>
      <c r="AE422" s="16"/>
      <c r="AF422" s="16"/>
      <c r="AG422" s="55" t="s">
        <v>2302</v>
      </c>
      <c r="AH422" s="14"/>
      <c r="AI422" s="17" t="s">
        <v>1256</v>
      </c>
      <c r="AJ422" t="s">
        <v>286</v>
      </c>
      <c r="AK422" s="56" t="s">
        <v>325</v>
      </c>
      <c r="AL422" s="16"/>
    </row>
    <row r="423" spans="1:38">
      <c r="A423" s="13"/>
      <c r="C423" s="14"/>
      <c r="D423" s="15"/>
      <c r="E423" s="13"/>
      <c r="F423" s="13"/>
      <c r="G423" s="13"/>
      <c r="H423" s="13"/>
      <c r="J423" s="13"/>
      <c r="K423" s="16"/>
      <c r="L423" s="17"/>
      <c r="M423" s="13"/>
      <c r="N423" s="15"/>
      <c r="O423" s="13"/>
      <c r="P423" s="13"/>
      <c r="Q423" s="13"/>
      <c r="R423" s="13"/>
      <c r="S423" s="13"/>
      <c r="T423" s="13"/>
      <c r="U423" s="15"/>
      <c r="W423" s="13"/>
      <c r="X423" s="13"/>
      <c r="Y423" s="13"/>
      <c r="Z423" s="17"/>
      <c r="AA423" s="16"/>
      <c r="AB423" s="17"/>
      <c r="AC423" s="13"/>
      <c r="AD423" s="13"/>
      <c r="AE423" s="16"/>
      <c r="AF423" s="16"/>
      <c r="AG423" s="55" t="s">
        <v>2303</v>
      </c>
      <c r="AH423" s="14"/>
      <c r="AI423" s="17" t="s">
        <v>1257</v>
      </c>
      <c r="AJ423" t="s">
        <v>286</v>
      </c>
      <c r="AK423" s="56" t="s">
        <v>325</v>
      </c>
      <c r="AL423" s="16"/>
    </row>
    <row r="424" spans="1:38">
      <c r="A424" s="13"/>
      <c r="C424" s="14"/>
      <c r="D424" s="15"/>
      <c r="E424" s="13"/>
      <c r="F424" s="13"/>
      <c r="G424" s="13"/>
      <c r="H424" s="13"/>
      <c r="J424" s="13"/>
      <c r="K424" s="16"/>
      <c r="L424" s="17"/>
      <c r="M424" s="13"/>
      <c r="N424" s="15"/>
      <c r="O424" s="13"/>
      <c r="P424" s="13"/>
      <c r="Q424" s="13"/>
      <c r="R424" s="13"/>
      <c r="S424" s="13"/>
      <c r="T424" s="13"/>
      <c r="U424" s="15"/>
      <c r="W424" s="13"/>
      <c r="X424" s="13"/>
      <c r="Y424" s="13"/>
      <c r="Z424" s="17"/>
      <c r="AA424" s="16"/>
      <c r="AB424" s="17"/>
      <c r="AC424" s="13"/>
      <c r="AD424" s="13"/>
      <c r="AE424" s="16"/>
      <c r="AF424" s="16"/>
      <c r="AG424" s="55" t="s">
        <v>2304</v>
      </c>
      <c r="AH424" s="14"/>
      <c r="AI424" s="17" t="s">
        <v>1258</v>
      </c>
      <c r="AJ424" t="s">
        <v>286</v>
      </c>
      <c r="AK424" s="56" t="s">
        <v>325</v>
      </c>
      <c r="AL424" s="16"/>
    </row>
    <row r="425" spans="1:38">
      <c r="A425" s="13"/>
      <c r="C425" s="14"/>
      <c r="D425" s="15"/>
      <c r="E425" s="13"/>
      <c r="F425" s="13"/>
      <c r="G425" s="13"/>
      <c r="H425" s="13"/>
      <c r="J425" s="13"/>
      <c r="K425" s="16"/>
      <c r="L425" s="17"/>
      <c r="M425" s="13"/>
      <c r="N425" s="15"/>
      <c r="O425" s="13"/>
      <c r="P425" s="13"/>
      <c r="Q425" s="13"/>
      <c r="R425" s="13"/>
      <c r="S425" s="13"/>
      <c r="T425" s="13"/>
      <c r="U425" s="15"/>
      <c r="W425" s="13"/>
      <c r="X425" s="13"/>
      <c r="Y425" s="13"/>
      <c r="Z425" s="17"/>
      <c r="AA425" s="16"/>
      <c r="AB425" s="17"/>
      <c r="AC425" s="13"/>
      <c r="AD425" s="13"/>
      <c r="AE425" s="16"/>
      <c r="AF425" s="16"/>
      <c r="AG425" s="55" t="s">
        <v>2305</v>
      </c>
      <c r="AH425" s="14"/>
      <c r="AI425" s="17" t="s">
        <v>1259</v>
      </c>
      <c r="AJ425" t="s">
        <v>286</v>
      </c>
      <c r="AK425" s="56" t="s">
        <v>325</v>
      </c>
      <c r="AL425" s="16"/>
    </row>
    <row r="426" spans="1:38">
      <c r="A426" s="13"/>
      <c r="C426" s="14"/>
      <c r="D426" s="15"/>
      <c r="E426" s="13"/>
      <c r="F426" s="13"/>
      <c r="G426" s="13"/>
      <c r="H426" s="13"/>
      <c r="J426" s="13"/>
      <c r="K426" s="16"/>
      <c r="L426" s="17"/>
      <c r="M426" s="13"/>
      <c r="N426" s="15"/>
      <c r="O426" s="13"/>
      <c r="P426" s="13"/>
      <c r="Q426" s="13"/>
      <c r="R426" s="13"/>
      <c r="S426" s="13"/>
      <c r="T426" s="13"/>
      <c r="U426" s="15"/>
      <c r="W426" s="13"/>
      <c r="X426" s="13"/>
      <c r="Y426" s="13"/>
      <c r="Z426" s="17"/>
      <c r="AA426" s="16"/>
      <c r="AB426" s="17"/>
      <c r="AC426" s="13"/>
      <c r="AD426" s="13"/>
      <c r="AE426" s="16"/>
      <c r="AF426" s="16"/>
      <c r="AG426" s="55" t="s">
        <v>2306</v>
      </c>
      <c r="AH426" s="14"/>
      <c r="AI426" s="17" t="s">
        <v>1260</v>
      </c>
      <c r="AJ426" t="s">
        <v>286</v>
      </c>
      <c r="AK426" s="56" t="s">
        <v>325</v>
      </c>
      <c r="AL426" s="16"/>
    </row>
    <row r="427" spans="1:38">
      <c r="A427" s="13"/>
      <c r="C427" s="14"/>
      <c r="D427" s="15"/>
      <c r="E427" s="13"/>
      <c r="F427" s="13"/>
      <c r="G427" s="13"/>
      <c r="H427" s="13"/>
      <c r="J427" s="13"/>
      <c r="K427" s="16"/>
      <c r="L427" s="17"/>
      <c r="M427" s="13"/>
      <c r="N427" s="15"/>
      <c r="O427" s="13"/>
      <c r="P427" s="13"/>
      <c r="Q427" s="13"/>
      <c r="R427" s="13"/>
      <c r="S427" s="13"/>
      <c r="T427" s="13"/>
      <c r="U427" s="15"/>
      <c r="W427" s="13"/>
      <c r="X427" s="13"/>
      <c r="Y427" s="13"/>
      <c r="Z427" s="17"/>
      <c r="AA427" s="16"/>
      <c r="AB427" s="17"/>
      <c r="AC427" s="13"/>
      <c r="AD427" s="13"/>
      <c r="AE427" s="16"/>
      <c r="AF427" s="16"/>
      <c r="AG427" s="55" t="s">
        <v>2307</v>
      </c>
      <c r="AH427" s="14"/>
      <c r="AI427" s="17" t="s">
        <v>1261</v>
      </c>
      <c r="AJ427" t="s">
        <v>286</v>
      </c>
      <c r="AK427" s="56" t="s">
        <v>325</v>
      </c>
      <c r="AL427" s="16"/>
    </row>
    <row r="428" spans="1:38">
      <c r="A428" s="13"/>
      <c r="C428" s="14"/>
      <c r="D428" s="15"/>
      <c r="E428" s="13"/>
      <c r="F428" s="13"/>
      <c r="G428" s="13"/>
      <c r="H428" s="13"/>
      <c r="J428" s="13"/>
      <c r="K428" s="16"/>
      <c r="L428" s="17"/>
      <c r="M428" s="13"/>
      <c r="N428" s="15"/>
      <c r="O428" s="13"/>
      <c r="P428" s="13"/>
      <c r="Q428" s="13"/>
      <c r="R428" s="13"/>
      <c r="S428" s="13"/>
      <c r="T428" s="13"/>
      <c r="U428" s="15"/>
      <c r="W428" s="13"/>
      <c r="X428" s="13"/>
      <c r="Y428" s="13"/>
      <c r="Z428" s="17"/>
      <c r="AA428" s="16"/>
      <c r="AB428" s="17"/>
      <c r="AC428" s="13"/>
      <c r="AD428" s="13"/>
      <c r="AE428" s="16"/>
      <c r="AF428" s="16"/>
      <c r="AG428" s="55" t="s">
        <v>2308</v>
      </c>
      <c r="AH428" s="14"/>
      <c r="AI428" s="17" t="s">
        <v>1262</v>
      </c>
      <c r="AJ428" t="s">
        <v>286</v>
      </c>
      <c r="AK428" s="56" t="s">
        <v>325</v>
      </c>
      <c r="AL428" s="16"/>
    </row>
    <row r="429" spans="1:38">
      <c r="A429" s="13"/>
      <c r="C429" s="14"/>
      <c r="D429" s="15"/>
      <c r="E429" s="13"/>
      <c r="F429" s="13"/>
      <c r="G429" s="13"/>
      <c r="H429" s="13"/>
      <c r="J429" s="13"/>
      <c r="K429" s="16"/>
      <c r="L429" s="17"/>
      <c r="M429" s="13"/>
      <c r="N429" s="15"/>
      <c r="O429" s="13"/>
      <c r="P429" s="13"/>
      <c r="Q429" s="13"/>
      <c r="R429" s="13"/>
      <c r="S429" s="13"/>
      <c r="T429" s="13"/>
      <c r="U429" s="15"/>
      <c r="W429" s="13"/>
      <c r="X429" s="13"/>
      <c r="Y429" s="13"/>
      <c r="Z429" s="17"/>
      <c r="AA429" s="16"/>
      <c r="AB429" s="17"/>
      <c r="AC429" s="13"/>
      <c r="AD429" s="13"/>
      <c r="AE429" s="16"/>
      <c r="AF429" s="16"/>
      <c r="AG429" s="55" t="s">
        <v>2309</v>
      </c>
      <c r="AH429" s="14"/>
      <c r="AI429" s="17" t="s">
        <v>1263</v>
      </c>
      <c r="AJ429" t="s">
        <v>286</v>
      </c>
      <c r="AK429" s="56" t="s">
        <v>325</v>
      </c>
      <c r="AL429" s="16"/>
    </row>
    <row r="430" spans="1:38">
      <c r="A430" s="13"/>
      <c r="C430" s="14"/>
      <c r="D430" s="15"/>
      <c r="E430" s="13"/>
      <c r="F430" s="13"/>
      <c r="G430" s="13"/>
      <c r="H430" s="13"/>
      <c r="J430" s="13"/>
      <c r="K430" s="16"/>
      <c r="L430" s="17"/>
      <c r="M430" s="13"/>
      <c r="N430" s="15"/>
      <c r="O430" s="13"/>
      <c r="P430" s="13"/>
      <c r="Q430" s="13"/>
      <c r="R430" s="13"/>
      <c r="S430" s="13"/>
      <c r="T430" s="13"/>
      <c r="U430" s="15"/>
      <c r="W430" s="13"/>
      <c r="X430" s="13"/>
      <c r="Y430" s="13"/>
      <c r="Z430" s="17"/>
      <c r="AA430" s="16"/>
      <c r="AB430" s="17"/>
      <c r="AC430" s="13"/>
      <c r="AD430" s="13"/>
      <c r="AE430" s="16"/>
      <c r="AF430" s="16"/>
      <c r="AG430" s="55" t="s">
        <v>2310</v>
      </c>
      <c r="AH430" s="14"/>
      <c r="AI430" s="17" t="s">
        <v>1264</v>
      </c>
      <c r="AJ430" t="s">
        <v>286</v>
      </c>
      <c r="AK430" s="56" t="s">
        <v>325</v>
      </c>
      <c r="AL430" s="16"/>
    </row>
    <row r="431" spans="1:38">
      <c r="A431" s="13"/>
      <c r="C431" s="14"/>
      <c r="D431" s="15"/>
      <c r="E431" s="13"/>
      <c r="F431" s="13"/>
      <c r="G431" s="13"/>
      <c r="H431" s="13"/>
      <c r="J431" s="13"/>
      <c r="K431" s="16"/>
      <c r="L431" s="17"/>
      <c r="M431" s="13"/>
      <c r="N431" s="15"/>
      <c r="O431" s="13"/>
      <c r="P431" s="13"/>
      <c r="Q431" s="13"/>
      <c r="R431" s="13"/>
      <c r="S431" s="13"/>
      <c r="T431" s="13"/>
      <c r="U431" s="15"/>
      <c r="W431" s="13"/>
      <c r="X431" s="13"/>
      <c r="Y431" s="13"/>
      <c r="Z431" s="17"/>
      <c r="AA431" s="16"/>
      <c r="AB431" s="17"/>
      <c r="AC431" s="13"/>
      <c r="AD431" s="13"/>
      <c r="AE431" s="16"/>
      <c r="AF431" s="16"/>
      <c r="AG431" s="55" t="s">
        <v>2311</v>
      </c>
      <c r="AH431" s="14"/>
      <c r="AI431" s="17" t="s">
        <v>1265</v>
      </c>
      <c r="AJ431" t="s">
        <v>286</v>
      </c>
      <c r="AK431" s="56" t="s">
        <v>325</v>
      </c>
      <c r="AL431" s="16"/>
    </row>
    <row r="432" spans="1:38">
      <c r="A432" s="13"/>
      <c r="C432" s="14"/>
      <c r="D432" s="15"/>
      <c r="E432" s="13"/>
      <c r="F432" s="13"/>
      <c r="G432" s="13"/>
      <c r="H432" s="13"/>
      <c r="J432" s="13"/>
      <c r="K432" s="16"/>
      <c r="L432" s="17"/>
      <c r="M432" s="13"/>
      <c r="N432" s="15"/>
      <c r="O432" s="13"/>
      <c r="P432" s="13"/>
      <c r="Q432" s="13"/>
      <c r="R432" s="13"/>
      <c r="S432" s="13"/>
      <c r="T432" s="13"/>
      <c r="U432" s="15"/>
      <c r="W432" s="13"/>
      <c r="X432" s="13"/>
      <c r="Y432" s="13"/>
      <c r="Z432" s="17"/>
      <c r="AA432" s="16"/>
      <c r="AB432" s="17"/>
      <c r="AC432" s="13"/>
      <c r="AD432" s="13"/>
      <c r="AE432" s="16"/>
      <c r="AF432" s="16"/>
      <c r="AG432" s="55" t="s">
        <v>2312</v>
      </c>
      <c r="AH432" s="14"/>
      <c r="AI432" s="17" t="s">
        <v>1266</v>
      </c>
      <c r="AJ432" t="s">
        <v>286</v>
      </c>
      <c r="AK432" s="56" t="s">
        <v>325</v>
      </c>
      <c r="AL432" s="16"/>
    </row>
    <row r="433" spans="1:38">
      <c r="A433" s="13"/>
      <c r="C433" s="14"/>
      <c r="D433" s="15"/>
      <c r="E433" s="13"/>
      <c r="F433" s="13"/>
      <c r="G433" s="13"/>
      <c r="H433" s="13"/>
      <c r="J433" s="13"/>
      <c r="K433" s="16"/>
      <c r="L433" s="17"/>
      <c r="M433" s="13"/>
      <c r="N433" s="15"/>
      <c r="O433" s="13"/>
      <c r="P433" s="13"/>
      <c r="Q433" s="13"/>
      <c r="R433" s="13"/>
      <c r="S433" s="13"/>
      <c r="T433" s="13"/>
      <c r="U433" s="15"/>
      <c r="W433" s="13"/>
      <c r="X433" s="13"/>
      <c r="Y433" s="13"/>
      <c r="Z433" s="17"/>
      <c r="AA433" s="16"/>
      <c r="AB433" s="17"/>
      <c r="AC433" s="13"/>
      <c r="AD433" s="13"/>
      <c r="AE433" s="16"/>
      <c r="AF433" s="16"/>
      <c r="AG433" s="55" t="s">
        <v>2313</v>
      </c>
      <c r="AH433" s="14"/>
      <c r="AI433" s="17" t="s">
        <v>1267</v>
      </c>
      <c r="AJ433" t="s">
        <v>286</v>
      </c>
      <c r="AK433" s="56" t="s">
        <v>325</v>
      </c>
      <c r="AL433" s="16"/>
    </row>
    <row r="434" spans="1:38">
      <c r="A434" s="13"/>
      <c r="C434" s="14"/>
      <c r="D434" s="15"/>
      <c r="E434" s="13"/>
      <c r="F434" s="13"/>
      <c r="G434" s="13"/>
      <c r="H434" s="13"/>
      <c r="J434" s="13"/>
      <c r="K434" s="16"/>
      <c r="L434" s="17"/>
      <c r="M434" s="13"/>
      <c r="N434" s="15"/>
      <c r="O434" s="13"/>
      <c r="P434" s="13"/>
      <c r="Q434" s="13"/>
      <c r="R434" s="13"/>
      <c r="S434" s="13"/>
      <c r="T434" s="13"/>
      <c r="U434" s="15"/>
      <c r="W434" s="13"/>
      <c r="X434" s="13"/>
      <c r="Y434" s="13"/>
      <c r="Z434" s="17"/>
      <c r="AA434" s="16"/>
      <c r="AB434" s="17"/>
      <c r="AC434" s="13"/>
      <c r="AD434" s="13"/>
      <c r="AE434" s="16"/>
      <c r="AF434" s="16"/>
      <c r="AG434" s="55" t="s">
        <v>2314</v>
      </c>
      <c r="AH434" s="14"/>
      <c r="AI434" s="17" t="s">
        <v>1268</v>
      </c>
      <c r="AJ434" t="s">
        <v>286</v>
      </c>
      <c r="AK434" s="56" t="s">
        <v>325</v>
      </c>
      <c r="AL434" s="16"/>
    </row>
    <row r="435" spans="1:38">
      <c r="A435" s="13"/>
      <c r="C435" s="14"/>
      <c r="D435" s="15"/>
      <c r="E435" s="13"/>
      <c r="F435" s="13"/>
      <c r="G435" s="13"/>
      <c r="H435" s="13"/>
      <c r="J435" s="13"/>
      <c r="K435" s="16"/>
      <c r="L435" s="17"/>
      <c r="M435" s="13"/>
      <c r="N435" s="15"/>
      <c r="O435" s="13"/>
      <c r="P435" s="13"/>
      <c r="Q435" s="13"/>
      <c r="R435" s="13"/>
      <c r="S435" s="13"/>
      <c r="T435" s="13"/>
      <c r="U435" s="15"/>
      <c r="W435" s="13"/>
      <c r="X435" s="13"/>
      <c r="Y435" s="13"/>
      <c r="Z435" s="17"/>
      <c r="AA435" s="16"/>
      <c r="AB435" s="17"/>
      <c r="AC435" s="13"/>
      <c r="AD435" s="13"/>
      <c r="AE435" s="16"/>
      <c r="AF435" s="16"/>
      <c r="AG435" s="55" t="s">
        <v>2315</v>
      </c>
      <c r="AH435" s="14"/>
      <c r="AI435" s="17" t="s">
        <v>1269</v>
      </c>
      <c r="AJ435" t="s">
        <v>286</v>
      </c>
      <c r="AK435" s="56" t="s">
        <v>325</v>
      </c>
      <c r="AL435" s="16"/>
    </row>
    <row r="436" spans="1:38">
      <c r="A436" s="13"/>
      <c r="C436" s="14"/>
      <c r="D436" s="15"/>
      <c r="E436" s="13"/>
      <c r="F436" s="13"/>
      <c r="G436" s="13"/>
      <c r="H436" s="13"/>
      <c r="J436" s="13"/>
      <c r="K436" s="16"/>
      <c r="L436" s="17"/>
      <c r="M436" s="13"/>
      <c r="N436" s="15"/>
      <c r="O436" s="13"/>
      <c r="P436" s="13"/>
      <c r="Q436" s="13"/>
      <c r="R436" s="13"/>
      <c r="S436" s="13"/>
      <c r="T436" s="13"/>
      <c r="U436" s="15"/>
      <c r="W436" s="13"/>
      <c r="X436" s="13"/>
      <c r="Y436" s="13"/>
      <c r="Z436" s="17"/>
      <c r="AA436" s="16"/>
      <c r="AB436" s="17"/>
      <c r="AC436" s="13"/>
      <c r="AD436" s="13"/>
      <c r="AE436" s="16"/>
      <c r="AF436" s="16"/>
      <c r="AG436" s="55" t="s">
        <v>2316</v>
      </c>
      <c r="AH436" s="14"/>
      <c r="AI436" s="17" t="s">
        <v>1270</v>
      </c>
      <c r="AJ436" t="s">
        <v>286</v>
      </c>
      <c r="AK436" s="56" t="s">
        <v>325</v>
      </c>
      <c r="AL436" s="16"/>
    </row>
    <row r="437" spans="1:38">
      <c r="A437" s="13"/>
      <c r="C437" s="14"/>
      <c r="D437" s="15"/>
      <c r="E437" s="13"/>
      <c r="F437" s="13"/>
      <c r="G437" s="13"/>
      <c r="H437" s="13"/>
      <c r="J437" s="13"/>
      <c r="K437" s="16"/>
      <c r="L437" s="17"/>
      <c r="M437" s="13"/>
      <c r="N437" s="15"/>
      <c r="O437" s="13"/>
      <c r="P437" s="13"/>
      <c r="Q437" s="13"/>
      <c r="R437" s="13"/>
      <c r="S437" s="13"/>
      <c r="T437" s="13"/>
      <c r="U437" s="15"/>
      <c r="W437" s="13"/>
      <c r="X437" s="13"/>
      <c r="Y437" s="13"/>
      <c r="Z437" s="17"/>
      <c r="AA437" s="16"/>
      <c r="AB437" s="17"/>
      <c r="AC437" s="13"/>
      <c r="AD437" s="13"/>
      <c r="AE437" s="16"/>
      <c r="AF437" s="16"/>
      <c r="AG437" s="55" t="s">
        <v>2317</v>
      </c>
      <c r="AH437" s="14"/>
      <c r="AI437" s="17" t="s">
        <v>1271</v>
      </c>
      <c r="AJ437" t="s">
        <v>286</v>
      </c>
      <c r="AK437" s="56" t="s">
        <v>325</v>
      </c>
      <c r="AL437" s="16"/>
    </row>
    <row r="438" spans="1:38">
      <c r="A438" s="13"/>
      <c r="C438" s="14"/>
      <c r="D438" s="15"/>
      <c r="E438" s="13"/>
      <c r="F438" s="13"/>
      <c r="G438" s="13"/>
      <c r="H438" s="13"/>
      <c r="J438" s="13"/>
      <c r="K438" s="16"/>
      <c r="L438" s="17"/>
      <c r="M438" s="13"/>
      <c r="N438" s="15"/>
      <c r="O438" s="13"/>
      <c r="P438" s="13"/>
      <c r="Q438" s="13"/>
      <c r="R438" s="13"/>
      <c r="S438" s="13"/>
      <c r="T438" s="13"/>
      <c r="U438" s="15"/>
      <c r="W438" s="13"/>
      <c r="X438" s="13"/>
      <c r="Y438" s="13"/>
      <c r="Z438" s="17"/>
      <c r="AA438" s="16"/>
      <c r="AB438" s="17"/>
      <c r="AC438" s="13"/>
      <c r="AD438" s="13"/>
      <c r="AE438" s="16"/>
      <c r="AF438" s="16"/>
      <c r="AG438" s="55" t="s">
        <v>2318</v>
      </c>
      <c r="AH438" s="14"/>
      <c r="AI438" s="17" t="s">
        <v>1272</v>
      </c>
      <c r="AJ438" t="s">
        <v>286</v>
      </c>
      <c r="AK438" s="56" t="s">
        <v>325</v>
      </c>
      <c r="AL438" s="16"/>
    </row>
    <row r="439" spans="1:38">
      <c r="A439" s="13"/>
      <c r="C439" s="14"/>
      <c r="D439" s="15"/>
      <c r="E439" s="13"/>
      <c r="F439" s="13"/>
      <c r="G439" s="13"/>
      <c r="H439" s="13"/>
      <c r="J439" s="13"/>
      <c r="K439" s="16"/>
      <c r="L439" s="17"/>
      <c r="M439" s="13"/>
      <c r="N439" s="15"/>
      <c r="O439" s="13"/>
      <c r="P439" s="13"/>
      <c r="Q439" s="13"/>
      <c r="R439" s="13"/>
      <c r="S439" s="13"/>
      <c r="T439" s="13"/>
      <c r="U439" s="15"/>
      <c r="W439" s="13"/>
      <c r="X439" s="13"/>
      <c r="Y439" s="13"/>
      <c r="Z439" s="17"/>
      <c r="AA439" s="16"/>
      <c r="AB439" s="17"/>
      <c r="AC439" s="13"/>
      <c r="AD439" s="13"/>
      <c r="AE439" s="16"/>
      <c r="AF439" s="16"/>
      <c r="AG439" s="55" t="s">
        <v>2319</v>
      </c>
      <c r="AH439" s="14"/>
      <c r="AI439" s="17" t="s">
        <v>1273</v>
      </c>
      <c r="AJ439" t="s">
        <v>286</v>
      </c>
      <c r="AK439" s="56" t="s">
        <v>271</v>
      </c>
      <c r="AL439" s="16"/>
    </row>
    <row r="440" spans="1:38">
      <c r="A440" s="13"/>
      <c r="C440" s="14"/>
      <c r="D440" s="15"/>
      <c r="E440" s="13"/>
      <c r="F440" s="13"/>
      <c r="G440" s="13"/>
      <c r="H440" s="13"/>
      <c r="J440" s="13"/>
      <c r="K440" s="16"/>
      <c r="L440" s="17"/>
      <c r="M440" s="13"/>
      <c r="N440" s="15"/>
      <c r="O440" s="13"/>
      <c r="P440" s="13"/>
      <c r="Q440" s="13"/>
      <c r="R440" s="13"/>
      <c r="S440" s="13"/>
      <c r="T440" s="13"/>
      <c r="U440" s="15"/>
      <c r="W440" s="13"/>
      <c r="X440" s="13"/>
      <c r="Y440" s="13"/>
      <c r="Z440" s="17"/>
      <c r="AA440" s="16"/>
      <c r="AB440" s="17"/>
      <c r="AC440" s="13"/>
      <c r="AD440" s="13"/>
      <c r="AE440" s="16"/>
      <c r="AF440" s="16"/>
      <c r="AG440" s="55" t="s">
        <v>2320</v>
      </c>
      <c r="AH440" s="14"/>
      <c r="AI440" s="17" t="s">
        <v>1274</v>
      </c>
      <c r="AJ440" t="s">
        <v>286</v>
      </c>
      <c r="AK440" s="56" t="s">
        <v>325</v>
      </c>
      <c r="AL440" s="16"/>
    </row>
    <row r="441" spans="1:38">
      <c r="A441" s="13"/>
      <c r="C441" s="14"/>
      <c r="D441" s="15"/>
      <c r="E441" s="13"/>
      <c r="F441" s="13"/>
      <c r="G441" s="13"/>
      <c r="H441" s="13"/>
      <c r="J441" s="13"/>
      <c r="K441" s="16"/>
      <c r="L441" s="17"/>
      <c r="M441" s="13"/>
      <c r="N441" s="15"/>
      <c r="O441" s="13"/>
      <c r="P441" s="13"/>
      <c r="Q441" s="13"/>
      <c r="R441" s="13"/>
      <c r="S441" s="13"/>
      <c r="T441" s="13"/>
      <c r="U441" s="15"/>
      <c r="W441" s="13"/>
      <c r="X441" s="13"/>
      <c r="Y441" s="13"/>
      <c r="Z441" s="17"/>
      <c r="AA441" s="16"/>
      <c r="AB441" s="17"/>
      <c r="AC441" s="13"/>
      <c r="AD441" s="13"/>
      <c r="AE441" s="16"/>
      <c r="AF441" s="16"/>
      <c r="AG441" s="55" t="s">
        <v>2321</v>
      </c>
      <c r="AH441" s="14"/>
      <c r="AI441" s="17" t="s">
        <v>1275</v>
      </c>
      <c r="AJ441" t="s">
        <v>286</v>
      </c>
      <c r="AK441" s="56" t="s">
        <v>325</v>
      </c>
      <c r="AL441" s="16"/>
    </row>
    <row r="442" spans="1:38">
      <c r="A442" s="13"/>
      <c r="C442" s="14"/>
      <c r="D442" s="15"/>
      <c r="E442" s="13"/>
      <c r="F442" s="13"/>
      <c r="G442" s="13"/>
      <c r="H442" s="13"/>
      <c r="J442" s="13"/>
      <c r="K442" s="16"/>
      <c r="L442" s="17"/>
      <c r="M442" s="13"/>
      <c r="N442" s="15"/>
      <c r="O442" s="13"/>
      <c r="P442" s="13"/>
      <c r="Q442" s="13"/>
      <c r="R442" s="13"/>
      <c r="S442" s="13"/>
      <c r="T442" s="13"/>
      <c r="U442" s="15"/>
      <c r="W442" s="13"/>
      <c r="X442" s="13"/>
      <c r="Y442" s="13"/>
      <c r="Z442" s="17"/>
      <c r="AA442" s="16"/>
      <c r="AB442" s="17"/>
      <c r="AC442" s="13"/>
      <c r="AD442" s="13"/>
      <c r="AE442" s="16"/>
      <c r="AF442" s="16"/>
      <c r="AG442" s="55" t="s">
        <v>2322</v>
      </c>
      <c r="AH442" s="14"/>
      <c r="AI442" s="17" t="s">
        <v>1276</v>
      </c>
      <c r="AJ442" t="s">
        <v>286</v>
      </c>
      <c r="AK442" s="56" t="s">
        <v>325</v>
      </c>
      <c r="AL442" s="16"/>
    </row>
    <row r="443" spans="1:38">
      <c r="A443" s="13"/>
      <c r="C443" s="14"/>
      <c r="D443" s="15"/>
      <c r="E443" s="13"/>
      <c r="F443" s="13"/>
      <c r="G443" s="13"/>
      <c r="H443" s="13"/>
      <c r="J443" s="13"/>
      <c r="K443" s="16"/>
      <c r="L443" s="17"/>
      <c r="M443" s="13"/>
      <c r="N443" s="15"/>
      <c r="O443" s="13"/>
      <c r="P443" s="13"/>
      <c r="Q443" s="13"/>
      <c r="R443" s="13"/>
      <c r="S443" s="13"/>
      <c r="T443" s="13"/>
      <c r="U443" s="15"/>
      <c r="W443" s="13"/>
      <c r="X443" s="13"/>
      <c r="Y443" s="13"/>
      <c r="Z443" s="17"/>
      <c r="AA443" s="16"/>
      <c r="AB443" s="17"/>
      <c r="AC443" s="13"/>
      <c r="AD443" s="13"/>
      <c r="AE443" s="16"/>
      <c r="AF443" s="16"/>
      <c r="AG443" s="55" t="s">
        <v>2323</v>
      </c>
      <c r="AH443" s="14"/>
      <c r="AI443" s="17" t="s">
        <v>1277</v>
      </c>
      <c r="AJ443" t="s">
        <v>286</v>
      </c>
      <c r="AK443" s="56" t="s">
        <v>325</v>
      </c>
      <c r="AL443" s="16"/>
    </row>
    <row r="444" spans="1:38">
      <c r="A444" s="13"/>
      <c r="C444" s="14"/>
      <c r="D444" s="15"/>
      <c r="E444" s="13"/>
      <c r="F444" s="13"/>
      <c r="G444" s="13"/>
      <c r="H444" s="13"/>
      <c r="J444" s="13"/>
      <c r="K444" s="16"/>
      <c r="L444" s="17"/>
      <c r="M444" s="13"/>
      <c r="N444" s="15"/>
      <c r="O444" s="13"/>
      <c r="P444" s="13"/>
      <c r="Q444" s="13"/>
      <c r="R444" s="13"/>
      <c r="S444" s="13"/>
      <c r="T444" s="13"/>
      <c r="U444" s="15"/>
      <c r="W444" s="13"/>
      <c r="X444" s="13"/>
      <c r="Y444" s="13"/>
      <c r="Z444" s="17"/>
      <c r="AA444" s="16"/>
      <c r="AB444" s="17"/>
      <c r="AC444" s="13"/>
      <c r="AD444" s="13"/>
      <c r="AE444" s="16"/>
      <c r="AF444" s="16"/>
      <c r="AG444" s="55" t="s">
        <v>2324</v>
      </c>
      <c r="AH444" s="14"/>
      <c r="AI444" s="17" t="s">
        <v>1278</v>
      </c>
      <c r="AJ444" t="s">
        <v>286</v>
      </c>
      <c r="AK444" s="56" t="s">
        <v>325</v>
      </c>
      <c r="AL444" s="16"/>
    </row>
    <row r="445" spans="1:38">
      <c r="A445" s="13"/>
      <c r="C445" s="14"/>
      <c r="D445" s="15"/>
      <c r="E445" s="13"/>
      <c r="F445" s="13"/>
      <c r="G445" s="13"/>
      <c r="H445" s="13"/>
      <c r="J445" s="13"/>
      <c r="K445" s="16"/>
      <c r="L445" s="17"/>
      <c r="M445" s="13"/>
      <c r="N445" s="15"/>
      <c r="O445" s="13"/>
      <c r="P445" s="13"/>
      <c r="Q445" s="13"/>
      <c r="R445" s="13"/>
      <c r="S445" s="13"/>
      <c r="T445" s="13"/>
      <c r="U445" s="15"/>
      <c r="W445" s="13"/>
      <c r="X445" s="13"/>
      <c r="Y445" s="13"/>
      <c r="Z445" s="17"/>
      <c r="AA445" s="16"/>
      <c r="AB445" s="17"/>
      <c r="AC445" s="13"/>
      <c r="AD445" s="13"/>
      <c r="AE445" s="16"/>
      <c r="AF445" s="16"/>
      <c r="AG445" s="55" t="s">
        <v>2325</v>
      </c>
      <c r="AH445" s="14"/>
      <c r="AI445" s="17" t="s">
        <v>1279</v>
      </c>
      <c r="AJ445" t="s">
        <v>286</v>
      </c>
      <c r="AK445" s="56" t="s">
        <v>325</v>
      </c>
      <c r="AL445" s="16"/>
    </row>
    <row r="446" spans="1:38">
      <c r="A446" s="13"/>
      <c r="C446" s="14"/>
      <c r="D446" s="15"/>
      <c r="E446" s="13"/>
      <c r="F446" s="13"/>
      <c r="G446" s="13"/>
      <c r="H446" s="13"/>
      <c r="J446" s="13"/>
      <c r="K446" s="16"/>
      <c r="L446" s="17"/>
      <c r="M446" s="13"/>
      <c r="N446" s="15"/>
      <c r="O446" s="13"/>
      <c r="P446" s="13"/>
      <c r="Q446" s="13"/>
      <c r="R446" s="13"/>
      <c r="S446" s="13"/>
      <c r="T446" s="13"/>
      <c r="U446" s="15"/>
      <c r="W446" s="13"/>
      <c r="X446" s="13"/>
      <c r="Y446" s="13"/>
      <c r="Z446" s="17"/>
      <c r="AA446" s="16"/>
      <c r="AB446" s="17"/>
      <c r="AC446" s="13"/>
      <c r="AD446" s="13"/>
      <c r="AE446" s="16"/>
      <c r="AF446" s="16"/>
      <c r="AG446" s="55" t="s">
        <v>2326</v>
      </c>
      <c r="AH446" s="14"/>
      <c r="AI446" s="17" t="s">
        <v>1280</v>
      </c>
      <c r="AJ446" t="s">
        <v>286</v>
      </c>
      <c r="AK446" s="56" t="s">
        <v>325</v>
      </c>
      <c r="AL446" s="16"/>
    </row>
    <row r="447" spans="1:38">
      <c r="A447" s="13"/>
      <c r="C447" s="14"/>
      <c r="D447" s="15"/>
      <c r="E447" s="13"/>
      <c r="F447" s="13"/>
      <c r="G447" s="13"/>
      <c r="H447" s="13"/>
      <c r="J447" s="13"/>
      <c r="K447" s="16"/>
      <c r="L447" s="17"/>
      <c r="M447" s="13"/>
      <c r="N447" s="15"/>
      <c r="O447" s="13"/>
      <c r="P447" s="13"/>
      <c r="Q447" s="13"/>
      <c r="R447" s="13"/>
      <c r="S447" s="13"/>
      <c r="T447" s="13"/>
      <c r="U447" s="15"/>
      <c r="W447" s="13"/>
      <c r="X447" s="13"/>
      <c r="Y447" s="13"/>
      <c r="Z447" s="17"/>
      <c r="AA447" s="16"/>
      <c r="AB447" s="17"/>
      <c r="AC447" s="13"/>
      <c r="AD447" s="13"/>
      <c r="AE447" s="16"/>
      <c r="AF447" s="16"/>
      <c r="AG447" s="55" t="s">
        <v>2327</v>
      </c>
      <c r="AH447" s="14"/>
      <c r="AI447" s="17" t="s">
        <v>1281</v>
      </c>
      <c r="AJ447" t="s">
        <v>286</v>
      </c>
      <c r="AK447" s="56" t="s">
        <v>325</v>
      </c>
      <c r="AL447" s="16"/>
    </row>
    <row r="448" spans="1:38">
      <c r="A448" s="13"/>
      <c r="C448" s="14"/>
      <c r="D448" s="15"/>
      <c r="E448" s="13"/>
      <c r="F448" s="13"/>
      <c r="G448" s="13"/>
      <c r="H448" s="13"/>
      <c r="J448" s="13"/>
      <c r="K448" s="16"/>
      <c r="L448" s="17"/>
      <c r="M448" s="13"/>
      <c r="N448" s="15"/>
      <c r="O448" s="13"/>
      <c r="P448" s="13"/>
      <c r="Q448" s="13"/>
      <c r="R448" s="13"/>
      <c r="S448" s="13"/>
      <c r="T448" s="13"/>
      <c r="U448" s="15"/>
      <c r="W448" s="13"/>
      <c r="X448" s="13"/>
      <c r="Y448" s="13"/>
      <c r="Z448" s="17"/>
      <c r="AA448" s="16"/>
      <c r="AB448" s="17"/>
      <c r="AC448" s="13"/>
      <c r="AD448" s="13"/>
      <c r="AE448" s="16"/>
      <c r="AF448" s="16"/>
      <c r="AG448" s="55" t="s">
        <v>2328</v>
      </c>
      <c r="AH448" s="14"/>
      <c r="AI448" s="17" t="s">
        <v>1282</v>
      </c>
      <c r="AJ448" t="s">
        <v>286</v>
      </c>
      <c r="AK448" s="56" t="s">
        <v>325</v>
      </c>
      <c r="AL448" s="16"/>
    </row>
    <row r="449" spans="1:38">
      <c r="A449" s="13"/>
      <c r="C449" s="14"/>
      <c r="D449" s="15"/>
      <c r="E449" s="13"/>
      <c r="F449" s="13"/>
      <c r="G449" s="13"/>
      <c r="H449" s="13"/>
      <c r="J449" s="13"/>
      <c r="K449" s="16"/>
      <c r="L449" s="17"/>
      <c r="M449" s="13"/>
      <c r="N449" s="15"/>
      <c r="O449" s="13"/>
      <c r="P449" s="13"/>
      <c r="Q449" s="13"/>
      <c r="R449" s="13"/>
      <c r="S449" s="13"/>
      <c r="T449" s="13"/>
      <c r="U449" s="15"/>
      <c r="W449" s="13"/>
      <c r="X449" s="13"/>
      <c r="Y449" s="13"/>
      <c r="Z449" s="17"/>
      <c r="AA449" s="16"/>
      <c r="AB449" s="17"/>
      <c r="AC449" s="13"/>
      <c r="AD449" s="13"/>
      <c r="AE449" s="16"/>
      <c r="AF449" s="16"/>
      <c r="AG449" s="55" t="s">
        <v>2329</v>
      </c>
      <c r="AH449" s="14"/>
      <c r="AI449" s="17" t="s">
        <v>1283</v>
      </c>
      <c r="AJ449" t="s">
        <v>286</v>
      </c>
      <c r="AK449" s="56" t="s">
        <v>325</v>
      </c>
      <c r="AL449" s="16"/>
    </row>
    <row r="450" spans="1:38">
      <c r="A450" s="13"/>
      <c r="C450" s="14"/>
      <c r="D450" s="15"/>
      <c r="E450" s="13"/>
      <c r="F450" s="13"/>
      <c r="G450" s="13"/>
      <c r="H450" s="13"/>
      <c r="J450" s="13"/>
      <c r="K450" s="16"/>
      <c r="L450" s="17"/>
      <c r="M450" s="13"/>
      <c r="N450" s="15"/>
      <c r="O450" s="13"/>
      <c r="P450" s="13"/>
      <c r="Q450" s="13"/>
      <c r="R450" s="13"/>
      <c r="S450" s="13"/>
      <c r="T450" s="13"/>
      <c r="U450" s="15"/>
      <c r="W450" s="13"/>
      <c r="X450" s="13"/>
      <c r="Y450" s="13"/>
      <c r="Z450" s="17"/>
      <c r="AA450" s="16"/>
      <c r="AB450" s="17"/>
      <c r="AC450" s="13"/>
      <c r="AD450" s="13"/>
      <c r="AE450" s="16"/>
      <c r="AF450" s="16"/>
      <c r="AG450" s="55" t="s">
        <v>2330</v>
      </c>
      <c r="AH450" s="14"/>
      <c r="AI450" s="17" t="s">
        <v>1284</v>
      </c>
      <c r="AJ450" t="s">
        <v>286</v>
      </c>
      <c r="AK450" s="56" t="s">
        <v>325</v>
      </c>
      <c r="AL450" s="16"/>
    </row>
    <row r="451" spans="1:38">
      <c r="A451" s="13"/>
      <c r="C451" s="14"/>
      <c r="D451" s="15"/>
      <c r="E451" s="13"/>
      <c r="F451" s="13"/>
      <c r="G451" s="13"/>
      <c r="H451" s="13"/>
      <c r="J451" s="13"/>
      <c r="K451" s="16"/>
      <c r="L451" s="17"/>
      <c r="M451" s="13"/>
      <c r="N451" s="15"/>
      <c r="O451" s="13"/>
      <c r="P451" s="13"/>
      <c r="Q451" s="13"/>
      <c r="R451" s="13"/>
      <c r="S451" s="13"/>
      <c r="T451" s="13"/>
      <c r="U451" s="15"/>
      <c r="W451" s="13"/>
      <c r="X451" s="13"/>
      <c r="Y451" s="13"/>
      <c r="Z451" s="17"/>
      <c r="AA451" s="16"/>
      <c r="AB451" s="17"/>
      <c r="AC451" s="13"/>
      <c r="AD451" s="13"/>
      <c r="AE451" s="16"/>
      <c r="AF451" s="16"/>
      <c r="AG451" s="55" t="s">
        <v>2331</v>
      </c>
      <c r="AH451" s="14"/>
      <c r="AI451" s="17" t="s">
        <v>1285</v>
      </c>
      <c r="AJ451" t="s">
        <v>286</v>
      </c>
      <c r="AK451" s="56" t="s">
        <v>325</v>
      </c>
      <c r="AL451" s="16"/>
    </row>
    <row r="452" spans="1:38">
      <c r="A452" s="13"/>
      <c r="C452" s="14"/>
      <c r="D452" s="15"/>
      <c r="E452" s="13"/>
      <c r="F452" s="13"/>
      <c r="G452" s="13"/>
      <c r="H452" s="13"/>
      <c r="J452" s="13"/>
      <c r="K452" s="16"/>
      <c r="L452" s="17"/>
      <c r="M452" s="13"/>
      <c r="N452" s="15"/>
      <c r="O452" s="13"/>
      <c r="P452" s="13"/>
      <c r="Q452" s="13"/>
      <c r="R452" s="13"/>
      <c r="S452" s="13"/>
      <c r="T452" s="13"/>
      <c r="U452" s="15"/>
      <c r="W452" s="13"/>
      <c r="X452" s="13"/>
      <c r="Y452" s="13"/>
      <c r="Z452" s="17"/>
      <c r="AA452" s="16"/>
      <c r="AB452" s="17"/>
      <c r="AC452" s="13"/>
      <c r="AD452" s="13"/>
      <c r="AE452" s="16"/>
      <c r="AF452" s="16"/>
      <c r="AG452" s="55" t="s">
        <v>2332</v>
      </c>
      <c r="AH452" s="14"/>
      <c r="AI452" s="17" t="s">
        <v>1286</v>
      </c>
      <c r="AJ452" t="s">
        <v>286</v>
      </c>
      <c r="AK452" s="56" t="s">
        <v>325</v>
      </c>
      <c r="AL452" s="16"/>
    </row>
    <row r="453" spans="1:38">
      <c r="A453" s="13"/>
      <c r="C453" s="14"/>
      <c r="D453" s="15"/>
      <c r="E453" s="13"/>
      <c r="F453" s="13"/>
      <c r="G453" s="13"/>
      <c r="H453" s="13"/>
      <c r="J453" s="13"/>
      <c r="K453" s="16"/>
      <c r="L453" s="17"/>
      <c r="M453" s="13"/>
      <c r="N453" s="15"/>
      <c r="O453" s="13"/>
      <c r="P453" s="13"/>
      <c r="Q453" s="13"/>
      <c r="R453" s="13"/>
      <c r="S453" s="13"/>
      <c r="T453" s="13"/>
      <c r="U453" s="15"/>
      <c r="W453" s="13"/>
      <c r="X453" s="13"/>
      <c r="Y453" s="13"/>
      <c r="Z453" s="17"/>
      <c r="AA453" s="16"/>
      <c r="AB453" s="17"/>
      <c r="AC453" s="13"/>
      <c r="AD453" s="13"/>
      <c r="AE453" s="16"/>
      <c r="AF453" s="16"/>
      <c r="AG453" s="55" t="s">
        <v>2333</v>
      </c>
      <c r="AH453" s="14"/>
      <c r="AI453" s="17" t="s">
        <v>1287</v>
      </c>
      <c r="AJ453" t="s">
        <v>286</v>
      </c>
      <c r="AK453" s="56" t="s">
        <v>325</v>
      </c>
      <c r="AL453" s="16"/>
    </row>
    <row r="454" spans="1:38">
      <c r="A454" s="13"/>
      <c r="C454" s="14"/>
      <c r="D454" s="15"/>
      <c r="E454" s="13"/>
      <c r="F454" s="13"/>
      <c r="G454" s="13"/>
      <c r="H454" s="13"/>
      <c r="J454" s="13"/>
      <c r="K454" s="16"/>
      <c r="L454" s="17"/>
      <c r="M454" s="13"/>
      <c r="N454" s="15"/>
      <c r="O454" s="13"/>
      <c r="P454" s="13"/>
      <c r="Q454" s="13"/>
      <c r="R454" s="13"/>
      <c r="S454" s="13"/>
      <c r="T454" s="13"/>
      <c r="U454" s="15"/>
      <c r="W454" s="13"/>
      <c r="X454" s="13"/>
      <c r="Y454" s="13"/>
      <c r="Z454" s="17"/>
      <c r="AA454" s="16"/>
      <c r="AB454" s="17"/>
      <c r="AC454" s="13"/>
      <c r="AD454" s="13"/>
      <c r="AE454" s="16"/>
      <c r="AF454" s="16"/>
      <c r="AG454" s="55" t="s">
        <v>2334</v>
      </c>
      <c r="AH454" s="14"/>
      <c r="AI454" s="17" t="s">
        <v>1288</v>
      </c>
      <c r="AJ454" t="s">
        <v>286</v>
      </c>
      <c r="AK454" s="56" t="s">
        <v>325</v>
      </c>
      <c r="AL454" s="16"/>
    </row>
    <row r="455" spans="1:38">
      <c r="A455" s="13"/>
      <c r="C455" s="14"/>
      <c r="D455" s="15"/>
      <c r="E455" s="13"/>
      <c r="F455" s="13"/>
      <c r="G455" s="13"/>
      <c r="H455" s="13"/>
      <c r="J455" s="13"/>
      <c r="K455" s="16"/>
      <c r="L455" s="17"/>
      <c r="M455" s="13"/>
      <c r="N455" s="15"/>
      <c r="O455" s="13"/>
      <c r="P455" s="13"/>
      <c r="Q455" s="13"/>
      <c r="R455" s="13"/>
      <c r="S455" s="13"/>
      <c r="T455" s="13"/>
      <c r="U455" s="15"/>
      <c r="W455" s="13"/>
      <c r="X455" s="13"/>
      <c r="Y455" s="13"/>
      <c r="Z455" s="17"/>
      <c r="AA455" s="16"/>
      <c r="AB455" s="17"/>
      <c r="AC455" s="13"/>
      <c r="AD455" s="13"/>
      <c r="AE455" s="16"/>
      <c r="AF455" s="16"/>
      <c r="AG455" s="55" t="s">
        <v>2335</v>
      </c>
      <c r="AH455" s="14"/>
      <c r="AI455" s="17" t="s">
        <v>1289</v>
      </c>
      <c r="AJ455" t="s">
        <v>286</v>
      </c>
      <c r="AK455" s="56" t="s">
        <v>325</v>
      </c>
      <c r="AL455" s="16"/>
    </row>
    <row r="456" spans="1:38">
      <c r="A456" s="13"/>
      <c r="C456" s="14"/>
      <c r="D456" s="15"/>
      <c r="E456" s="13"/>
      <c r="F456" s="13"/>
      <c r="G456" s="13"/>
      <c r="H456" s="13"/>
      <c r="J456" s="13"/>
      <c r="K456" s="16"/>
      <c r="L456" s="17"/>
      <c r="M456" s="13"/>
      <c r="N456" s="15"/>
      <c r="O456" s="13"/>
      <c r="P456" s="13"/>
      <c r="Q456" s="13"/>
      <c r="R456" s="13"/>
      <c r="S456" s="13"/>
      <c r="T456" s="13"/>
      <c r="U456" s="15"/>
      <c r="W456" s="13"/>
      <c r="X456" s="13"/>
      <c r="Y456" s="13"/>
      <c r="Z456" s="17"/>
      <c r="AA456" s="16"/>
      <c r="AB456" s="17"/>
      <c r="AC456" s="13"/>
      <c r="AD456" s="13"/>
      <c r="AE456" s="16"/>
      <c r="AF456" s="16"/>
      <c r="AG456" s="55" t="s">
        <v>2336</v>
      </c>
      <c r="AH456" s="14"/>
      <c r="AI456" s="17" t="s">
        <v>1290</v>
      </c>
      <c r="AJ456" t="s">
        <v>286</v>
      </c>
      <c r="AK456" s="56" t="s">
        <v>325</v>
      </c>
      <c r="AL456" s="16"/>
    </row>
    <row r="457" spans="1:38">
      <c r="A457" s="13"/>
      <c r="C457" s="14"/>
      <c r="D457" s="15"/>
      <c r="E457" s="13"/>
      <c r="F457" s="13"/>
      <c r="G457" s="13"/>
      <c r="H457" s="13"/>
      <c r="J457" s="13"/>
      <c r="K457" s="16"/>
      <c r="L457" s="17"/>
      <c r="M457" s="13"/>
      <c r="N457" s="15"/>
      <c r="O457" s="13"/>
      <c r="P457" s="13"/>
      <c r="Q457" s="13"/>
      <c r="R457" s="13"/>
      <c r="S457" s="13"/>
      <c r="T457" s="13"/>
      <c r="U457" s="15"/>
      <c r="W457" s="13"/>
      <c r="X457" s="13"/>
      <c r="Y457" s="13"/>
      <c r="Z457" s="17"/>
      <c r="AA457" s="16"/>
      <c r="AB457" s="17"/>
      <c r="AC457" s="13"/>
      <c r="AD457" s="13"/>
      <c r="AE457" s="16"/>
      <c r="AF457" s="16"/>
      <c r="AG457" s="55" t="s">
        <v>2337</v>
      </c>
      <c r="AH457" s="14"/>
      <c r="AI457" s="17" t="s">
        <v>1291</v>
      </c>
      <c r="AJ457" t="s">
        <v>286</v>
      </c>
      <c r="AK457" s="56" t="s">
        <v>325</v>
      </c>
      <c r="AL457" s="16"/>
    </row>
    <row r="458" spans="1:38">
      <c r="A458" s="13"/>
      <c r="C458" s="14"/>
      <c r="D458" s="15"/>
      <c r="E458" s="13"/>
      <c r="F458" s="13"/>
      <c r="G458" s="13"/>
      <c r="H458" s="13"/>
      <c r="J458" s="13"/>
      <c r="K458" s="16"/>
      <c r="L458" s="17"/>
      <c r="M458" s="13"/>
      <c r="N458" s="15"/>
      <c r="O458" s="13"/>
      <c r="P458" s="13"/>
      <c r="Q458" s="13"/>
      <c r="R458" s="13"/>
      <c r="S458" s="13"/>
      <c r="T458" s="13"/>
      <c r="U458" s="15"/>
      <c r="W458" s="13"/>
      <c r="X458" s="13"/>
      <c r="Y458" s="13"/>
      <c r="Z458" s="17"/>
      <c r="AA458" s="16"/>
      <c r="AB458" s="17"/>
      <c r="AC458" s="13"/>
      <c r="AD458" s="13"/>
      <c r="AE458" s="16"/>
      <c r="AF458" s="16"/>
      <c r="AG458" s="55" t="s">
        <v>2338</v>
      </c>
      <c r="AH458" s="14"/>
      <c r="AI458" s="17" t="s">
        <v>1292</v>
      </c>
      <c r="AJ458" t="s">
        <v>286</v>
      </c>
      <c r="AK458" s="56" t="s">
        <v>325</v>
      </c>
      <c r="AL458" s="16"/>
    </row>
    <row r="459" spans="1:38">
      <c r="A459" s="13"/>
      <c r="C459" s="14"/>
      <c r="D459" s="15"/>
      <c r="E459" s="13"/>
      <c r="F459" s="13"/>
      <c r="G459" s="13"/>
      <c r="H459" s="13"/>
      <c r="J459" s="13"/>
      <c r="K459" s="16"/>
      <c r="L459" s="17"/>
      <c r="M459" s="13"/>
      <c r="N459" s="15"/>
      <c r="O459" s="13"/>
      <c r="P459" s="13"/>
      <c r="Q459" s="13"/>
      <c r="R459" s="13"/>
      <c r="S459" s="13"/>
      <c r="T459" s="13"/>
      <c r="U459" s="15"/>
      <c r="W459" s="13"/>
      <c r="X459" s="13"/>
      <c r="Y459" s="13"/>
      <c r="Z459" s="17"/>
      <c r="AA459" s="16"/>
      <c r="AB459" s="17"/>
      <c r="AC459" s="13"/>
      <c r="AD459" s="13"/>
      <c r="AE459" s="16"/>
      <c r="AF459" s="16"/>
      <c r="AG459" s="55" t="s">
        <v>2339</v>
      </c>
      <c r="AH459" s="14"/>
      <c r="AI459" s="17" t="s">
        <v>1293</v>
      </c>
      <c r="AJ459" t="s">
        <v>286</v>
      </c>
      <c r="AK459" s="56" t="s">
        <v>325</v>
      </c>
      <c r="AL459" s="16"/>
    </row>
    <row r="460" spans="1:38">
      <c r="A460" s="13"/>
      <c r="C460" s="14"/>
      <c r="D460" s="15"/>
      <c r="E460" s="13"/>
      <c r="F460" s="13"/>
      <c r="G460" s="13"/>
      <c r="H460" s="13"/>
      <c r="J460" s="13"/>
      <c r="K460" s="16"/>
      <c r="L460" s="17"/>
      <c r="M460" s="13"/>
      <c r="N460" s="15"/>
      <c r="O460" s="13"/>
      <c r="P460" s="13"/>
      <c r="Q460" s="13"/>
      <c r="R460" s="13"/>
      <c r="S460" s="13"/>
      <c r="T460" s="13"/>
      <c r="U460" s="15"/>
      <c r="W460" s="13"/>
      <c r="X460" s="13"/>
      <c r="Y460" s="13"/>
      <c r="Z460" s="17"/>
      <c r="AA460" s="16"/>
      <c r="AB460" s="17"/>
      <c r="AC460" s="13"/>
      <c r="AD460" s="13"/>
      <c r="AE460" s="16"/>
      <c r="AF460" s="16"/>
      <c r="AG460" s="55" t="s">
        <v>2340</v>
      </c>
      <c r="AH460" s="14"/>
      <c r="AI460" s="17" t="s">
        <v>1294</v>
      </c>
      <c r="AJ460" t="s">
        <v>286</v>
      </c>
      <c r="AK460" s="56" t="s">
        <v>325</v>
      </c>
      <c r="AL460" s="16"/>
    </row>
    <row r="461" spans="1:38">
      <c r="A461" s="13"/>
      <c r="C461" s="14"/>
      <c r="D461" s="15"/>
      <c r="E461" s="13"/>
      <c r="F461" s="13"/>
      <c r="G461" s="13"/>
      <c r="H461" s="13"/>
      <c r="J461" s="13"/>
      <c r="K461" s="16"/>
      <c r="L461" s="17"/>
      <c r="M461" s="13"/>
      <c r="N461" s="15"/>
      <c r="O461" s="13"/>
      <c r="P461" s="13"/>
      <c r="Q461" s="13"/>
      <c r="R461" s="13"/>
      <c r="S461" s="13"/>
      <c r="T461" s="13"/>
      <c r="U461" s="15"/>
      <c r="W461" s="13"/>
      <c r="X461" s="13"/>
      <c r="Y461" s="13"/>
      <c r="Z461" s="17"/>
      <c r="AA461" s="16"/>
      <c r="AB461" s="17"/>
      <c r="AC461" s="13"/>
      <c r="AD461" s="13"/>
      <c r="AE461" s="16"/>
      <c r="AF461" s="16"/>
      <c r="AG461" s="55" t="s">
        <v>2341</v>
      </c>
      <c r="AH461" s="14"/>
      <c r="AI461" s="17" t="s">
        <v>1295</v>
      </c>
      <c r="AJ461" t="s">
        <v>286</v>
      </c>
      <c r="AK461" s="56" t="s">
        <v>325</v>
      </c>
      <c r="AL461" s="16"/>
    </row>
    <row r="462" spans="1:38">
      <c r="A462" s="13"/>
      <c r="C462" s="14"/>
      <c r="D462" s="15"/>
      <c r="E462" s="13"/>
      <c r="F462" s="13"/>
      <c r="G462" s="13"/>
      <c r="H462" s="13"/>
      <c r="J462" s="13"/>
      <c r="K462" s="16"/>
      <c r="L462" s="17"/>
      <c r="M462" s="13"/>
      <c r="N462" s="15"/>
      <c r="O462" s="13"/>
      <c r="P462" s="13"/>
      <c r="Q462" s="13"/>
      <c r="R462" s="13"/>
      <c r="S462" s="13"/>
      <c r="T462" s="13"/>
      <c r="U462" s="15"/>
      <c r="W462" s="13"/>
      <c r="X462" s="13"/>
      <c r="Y462" s="13"/>
      <c r="Z462" s="17"/>
      <c r="AA462" s="16"/>
      <c r="AB462" s="17"/>
      <c r="AC462" s="13"/>
      <c r="AD462" s="13"/>
      <c r="AE462" s="16"/>
      <c r="AF462" s="16"/>
      <c r="AG462" s="55" t="s">
        <v>2342</v>
      </c>
      <c r="AH462" s="14"/>
      <c r="AI462" s="17" t="s">
        <v>1296</v>
      </c>
      <c r="AJ462" t="s">
        <v>286</v>
      </c>
      <c r="AK462" s="56" t="s">
        <v>325</v>
      </c>
      <c r="AL462" s="16"/>
    </row>
    <row r="463" spans="1:38">
      <c r="A463" s="13"/>
      <c r="C463" s="14"/>
      <c r="D463" s="15"/>
      <c r="E463" s="13"/>
      <c r="F463" s="13"/>
      <c r="G463" s="13"/>
      <c r="H463" s="13"/>
      <c r="J463" s="13"/>
      <c r="K463" s="16"/>
      <c r="L463" s="17"/>
      <c r="M463" s="13"/>
      <c r="N463" s="15"/>
      <c r="O463" s="13"/>
      <c r="P463" s="13"/>
      <c r="Q463" s="13"/>
      <c r="R463" s="13"/>
      <c r="S463" s="13"/>
      <c r="T463" s="13"/>
      <c r="U463" s="15"/>
      <c r="W463" s="13"/>
      <c r="X463" s="13"/>
      <c r="Y463" s="13"/>
      <c r="Z463" s="17"/>
      <c r="AA463" s="16"/>
      <c r="AB463" s="17"/>
      <c r="AC463" s="13"/>
      <c r="AD463" s="13"/>
      <c r="AE463" s="16"/>
      <c r="AF463" s="16"/>
      <c r="AG463" s="55" t="s">
        <v>2343</v>
      </c>
      <c r="AH463" s="14"/>
      <c r="AI463" s="17" t="s">
        <v>1297</v>
      </c>
      <c r="AJ463" t="s">
        <v>286</v>
      </c>
      <c r="AK463" s="56" t="s">
        <v>325</v>
      </c>
      <c r="AL463" s="16"/>
    </row>
    <row r="464" spans="1:38">
      <c r="A464" s="13"/>
      <c r="C464" s="14"/>
      <c r="D464" s="15"/>
      <c r="E464" s="13"/>
      <c r="F464" s="13"/>
      <c r="G464" s="13"/>
      <c r="H464" s="13"/>
      <c r="J464" s="13"/>
      <c r="K464" s="16"/>
      <c r="L464" s="17"/>
      <c r="M464" s="13"/>
      <c r="N464" s="15"/>
      <c r="O464" s="13"/>
      <c r="P464" s="13"/>
      <c r="Q464" s="13"/>
      <c r="R464" s="13"/>
      <c r="S464" s="13"/>
      <c r="T464" s="13"/>
      <c r="U464" s="15"/>
      <c r="W464" s="13"/>
      <c r="X464" s="13"/>
      <c r="Y464" s="13"/>
      <c r="Z464" s="17"/>
      <c r="AA464" s="16"/>
      <c r="AB464" s="17"/>
      <c r="AC464" s="13"/>
      <c r="AD464" s="13"/>
      <c r="AE464" s="16"/>
      <c r="AF464" s="16"/>
      <c r="AG464" s="55" t="s">
        <v>2344</v>
      </c>
      <c r="AH464" s="14"/>
      <c r="AI464" s="17" t="s">
        <v>1298</v>
      </c>
      <c r="AJ464" t="s">
        <v>286</v>
      </c>
      <c r="AK464" s="56" t="s">
        <v>325</v>
      </c>
      <c r="AL464" s="16"/>
    </row>
    <row r="465" spans="1:38">
      <c r="A465" s="13"/>
      <c r="C465" s="14"/>
      <c r="D465" s="15"/>
      <c r="E465" s="13"/>
      <c r="F465" s="13"/>
      <c r="G465" s="13"/>
      <c r="H465" s="13"/>
      <c r="J465" s="13"/>
      <c r="K465" s="16"/>
      <c r="L465" s="17"/>
      <c r="M465" s="13"/>
      <c r="N465" s="15"/>
      <c r="O465" s="13"/>
      <c r="P465" s="13"/>
      <c r="Q465" s="13"/>
      <c r="R465" s="13"/>
      <c r="S465" s="13"/>
      <c r="T465" s="13"/>
      <c r="U465" s="15"/>
      <c r="W465" s="13"/>
      <c r="X465" s="13"/>
      <c r="Y465" s="13"/>
      <c r="Z465" s="17"/>
      <c r="AA465" s="16"/>
      <c r="AB465" s="17"/>
      <c r="AC465" s="13"/>
      <c r="AD465" s="13"/>
      <c r="AE465" s="16"/>
      <c r="AF465" s="16"/>
      <c r="AG465" s="55" t="s">
        <v>2345</v>
      </c>
      <c r="AH465" s="14"/>
      <c r="AI465" s="17" t="s">
        <v>1299</v>
      </c>
      <c r="AJ465" t="s">
        <v>286</v>
      </c>
      <c r="AK465" s="56" t="s">
        <v>325</v>
      </c>
      <c r="AL465" s="16"/>
    </row>
    <row r="466" spans="1:38">
      <c r="A466" s="13"/>
      <c r="C466" s="14"/>
      <c r="D466" s="15"/>
      <c r="E466" s="13"/>
      <c r="F466" s="13"/>
      <c r="G466" s="13"/>
      <c r="H466" s="13"/>
      <c r="J466" s="13"/>
      <c r="K466" s="16"/>
      <c r="L466" s="17"/>
      <c r="M466" s="13"/>
      <c r="N466" s="15"/>
      <c r="O466" s="13"/>
      <c r="P466" s="13"/>
      <c r="Q466" s="13"/>
      <c r="R466" s="13"/>
      <c r="S466" s="13"/>
      <c r="T466" s="13"/>
      <c r="U466" s="15"/>
      <c r="W466" s="13"/>
      <c r="X466" s="13"/>
      <c r="Y466" s="13"/>
      <c r="Z466" s="17"/>
      <c r="AA466" s="16"/>
      <c r="AB466" s="17"/>
      <c r="AC466" s="13"/>
      <c r="AD466" s="13"/>
      <c r="AE466" s="16"/>
      <c r="AF466" s="16"/>
      <c r="AG466" s="55" t="s">
        <v>2346</v>
      </c>
      <c r="AH466" s="14"/>
      <c r="AI466" s="17" t="s">
        <v>1300</v>
      </c>
      <c r="AJ466" t="s">
        <v>286</v>
      </c>
      <c r="AK466" s="56" t="s">
        <v>325</v>
      </c>
      <c r="AL466" s="16"/>
    </row>
    <row r="467" spans="1:38">
      <c r="A467" s="13"/>
      <c r="C467" s="14"/>
      <c r="D467" s="15"/>
      <c r="E467" s="13"/>
      <c r="F467" s="13"/>
      <c r="G467" s="13"/>
      <c r="H467" s="13"/>
      <c r="J467" s="13"/>
      <c r="K467" s="16"/>
      <c r="L467" s="17"/>
      <c r="M467" s="13"/>
      <c r="N467" s="15"/>
      <c r="O467" s="13"/>
      <c r="P467" s="13"/>
      <c r="Q467" s="13"/>
      <c r="R467" s="13"/>
      <c r="S467" s="13"/>
      <c r="T467" s="13"/>
      <c r="U467" s="15"/>
      <c r="W467" s="13"/>
      <c r="X467" s="13"/>
      <c r="Y467" s="13"/>
      <c r="Z467" s="17"/>
      <c r="AA467" s="16"/>
      <c r="AB467" s="17"/>
      <c r="AC467" s="13"/>
      <c r="AD467" s="13"/>
      <c r="AE467" s="16"/>
      <c r="AF467" s="16"/>
      <c r="AG467" s="55" t="s">
        <v>2347</v>
      </c>
      <c r="AH467" s="14"/>
      <c r="AI467" s="17" t="s">
        <v>1301</v>
      </c>
      <c r="AJ467" t="s">
        <v>286</v>
      </c>
      <c r="AK467" s="56" t="s">
        <v>325</v>
      </c>
      <c r="AL467" s="16"/>
    </row>
    <row r="468" spans="1:38">
      <c r="A468" s="13"/>
      <c r="C468" s="14"/>
      <c r="D468" s="15"/>
      <c r="E468" s="13"/>
      <c r="F468" s="13"/>
      <c r="G468" s="13"/>
      <c r="H468" s="13"/>
      <c r="J468" s="13"/>
      <c r="K468" s="16"/>
      <c r="L468" s="17"/>
      <c r="M468" s="13"/>
      <c r="N468" s="15"/>
      <c r="O468" s="13"/>
      <c r="P468" s="13"/>
      <c r="Q468" s="13"/>
      <c r="R468" s="13"/>
      <c r="S468" s="13"/>
      <c r="T468" s="13"/>
      <c r="U468" s="15"/>
      <c r="W468" s="13"/>
      <c r="X468" s="13"/>
      <c r="Y468" s="13"/>
      <c r="Z468" s="17"/>
      <c r="AA468" s="16"/>
      <c r="AB468" s="17"/>
      <c r="AC468" s="13"/>
      <c r="AD468" s="13"/>
      <c r="AE468" s="16"/>
      <c r="AF468" s="16"/>
      <c r="AG468" s="55" t="s">
        <v>2348</v>
      </c>
      <c r="AH468" s="14"/>
      <c r="AI468" s="17" t="s">
        <v>1302</v>
      </c>
      <c r="AJ468" t="s">
        <v>286</v>
      </c>
      <c r="AK468" s="56" t="s">
        <v>325</v>
      </c>
      <c r="AL468" s="16"/>
    </row>
    <row r="469" spans="1:38">
      <c r="A469" s="13"/>
      <c r="C469" s="14"/>
      <c r="D469" s="15"/>
      <c r="E469" s="13"/>
      <c r="F469" s="13"/>
      <c r="G469" s="13"/>
      <c r="H469" s="13"/>
      <c r="J469" s="13"/>
      <c r="K469" s="16"/>
      <c r="L469" s="17"/>
      <c r="M469" s="13"/>
      <c r="N469" s="15"/>
      <c r="O469" s="13"/>
      <c r="P469" s="13"/>
      <c r="Q469" s="13"/>
      <c r="R469" s="13"/>
      <c r="S469" s="13"/>
      <c r="T469" s="13"/>
      <c r="U469" s="15"/>
      <c r="W469" s="13"/>
      <c r="X469" s="13"/>
      <c r="Y469" s="13"/>
      <c r="Z469" s="17"/>
      <c r="AA469" s="16"/>
      <c r="AB469" s="17"/>
      <c r="AC469" s="13"/>
      <c r="AD469" s="13"/>
      <c r="AE469" s="16"/>
      <c r="AF469" s="16"/>
      <c r="AG469" s="55" t="s">
        <v>2349</v>
      </c>
      <c r="AH469" s="14"/>
      <c r="AI469" s="17" t="s">
        <v>1303</v>
      </c>
      <c r="AJ469" t="s">
        <v>286</v>
      </c>
      <c r="AK469" s="56" t="s">
        <v>325</v>
      </c>
      <c r="AL469" s="16"/>
    </row>
    <row r="470" spans="1:38">
      <c r="A470" s="13"/>
      <c r="C470" s="14"/>
      <c r="D470" s="15"/>
      <c r="E470" s="13"/>
      <c r="F470" s="13"/>
      <c r="G470" s="13"/>
      <c r="H470" s="13"/>
      <c r="J470" s="13"/>
      <c r="K470" s="16"/>
      <c r="L470" s="17"/>
      <c r="M470" s="13"/>
      <c r="N470" s="15"/>
      <c r="O470" s="13"/>
      <c r="P470" s="13"/>
      <c r="Q470" s="13"/>
      <c r="R470" s="13"/>
      <c r="S470" s="13"/>
      <c r="T470" s="13"/>
      <c r="U470" s="15"/>
      <c r="W470" s="13"/>
      <c r="X470" s="13"/>
      <c r="Y470" s="13"/>
      <c r="Z470" s="17"/>
      <c r="AA470" s="16"/>
      <c r="AB470" s="17"/>
      <c r="AC470" s="13"/>
      <c r="AD470" s="13"/>
      <c r="AE470" s="16"/>
      <c r="AF470" s="16"/>
      <c r="AG470" s="55" t="s">
        <v>2350</v>
      </c>
      <c r="AH470" s="14"/>
      <c r="AI470" s="17" t="s">
        <v>1304</v>
      </c>
      <c r="AJ470" t="s">
        <v>286</v>
      </c>
      <c r="AK470" s="56" t="s">
        <v>325</v>
      </c>
      <c r="AL470" s="16"/>
    </row>
    <row r="471" spans="1:38">
      <c r="A471" s="13"/>
      <c r="C471" s="14"/>
      <c r="D471" s="15"/>
      <c r="E471" s="13"/>
      <c r="F471" s="13"/>
      <c r="G471" s="13"/>
      <c r="H471" s="13"/>
      <c r="J471" s="13"/>
      <c r="K471" s="16"/>
      <c r="L471" s="17"/>
      <c r="M471" s="13"/>
      <c r="N471" s="15"/>
      <c r="O471" s="13"/>
      <c r="P471" s="13"/>
      <c r="Q471" s="13"/>
      <c r="R471" s="13"/>
      <c r="S471" s="13"/>
      <c r="T471" s="13"/>
      <c r="U471" s="15"/>
      <c r="W471" s="13"/>
      <c r="X471" s="13"/>
      <c r="Y471" s="13"/>
      <c r="Z471" s="17"/>
      <c r="AA471" s="16"/>
      <c r="AB471" s="17"/>
      <c r="AC471" s="13"/>
      <c r="AD471" s="13"/>
      <c r="AE471" s="16"/>
      <c r="AF471" s="16"/>
      <c r="AG471" s="55" t="s">
        <v>2351</v>
      </c>
      <c r="AH471" s="14"/>
      <c r="AI471" s="17" t="s">
        <v>1305</v>
      </c>
      <c r="AJ471" t="s">
        <v>286</v>
      </c>
      <c r="AK471" s="56" t="s">
        <v>325</v>
      </c>
      <c r="AL471" s="16"/>
    </row>
    <row r="472" spans="1:38">
      <c r="A472" s="13"/>
      <c r="C472" s="14"/>
      <c r="D472" s="15"/>
      <c r="E472" s="13"/>
      <c r="F472" s="13"/>
      <c r="G472" s="13"/>
      <c r="H472" s="13"/>
      <c r="J472" s="13"/>
      <c r="K472" s="16"/>
      <c r="L472" s="17"/>
      <c r="M472" s="13"/>
      <c r="N472" s="15"/>
      <c r="O472" s="13"/>
      <c r="P472" s="13"/>
      <c r="Q472" s="13"/>
      <c r="R472" s="13"/>
      <c r="S472" s="13"/>
      <c r="T472" s="13"/>
      <c r="U472" s="15"/>
      <c r="W472" s="13"/>
      <c r="X472" s="13"/>
      <c r="Y472" s="13"/>
      <c r="Z472" s="17"/>
      <c r="AA472" s="16"/>
      <c r="AB472" s="17"/>
      <c r="AC472" s="13"/>
      <c r="AD472" s="13"/>
      <c r="AE472" s="16"/>
      <c r="AF472" s="16"/>
      <c r="AG472" s="55" t="s">
        <v>2352</v>
      </c>
      <c r="AH472" s="14"/>
      <c r="AI472" s="17" t="s">
        <v>1306</v>
      </c>
      <c r="AJ472" t="s">
        <v>286</v>
      </c>
      <c r="AK472" s="56" t="s">
        <v>325</v>
      </c>
      <c r="AL472" s="16"/>
    </row>
    <row r="473" spans="1:38">
      <c r="A473" s="13"/>
      <c r="C473" s="14"/>
      <c r="D473" s="15"/>
      <c r="E473" s="13"/>
      <c r="F473" s="13"/>
      <c r="G473" s="13"/>
      <c r="H473" s="13"/>
      <c r="J473" s="13"/>
      <c r="K473" s="16"/>
      <c r="L473" s="17"/>
      <c r="M473" s="13"/>
      <c r="N473" s="15"/>
      <c r="O473" s="13"/>
      <c r="P473" s="13"/>
      <c r="Q473" s="13"/>
      <c r="R473" s="13"/>
      <c r="S473" s="13"/>
      <c r="T473" s="13"/>
      <c r="U473" s="15"/>
      <c r="W473" s="13"/>
      <c r="X473" s="13"/>
      <c r="Y473" s="13"/>
      <c r="Z473" s="17"/>
      <c r="AA473" s="16"/>
      <c r="AB473" s="17"/>
      <c r="AC473" s="13"/>
      <c r="AD473" s="13"/>
      <c r="AE473" s="16"/>
      <c r="AF473" s="16"/>
      <c r="AG473" s="55" t="s">
        <v>2353</v>
      </c>
      <c r="AH473" s="14"/>
      <c r="AI473" s="17" t="s">
        <v>1307</v>
      </c>
      <c r="AJ473" t="s">
        <v>286</v>
      </c>
      <c r="AK473" s="56" t="s">
        <v>325</v>
      </c>
      <c r="AL473" s="16"/>
    </row>
    <row r="474" spans="1:38">
      <c r="A474" s="13"/>
      <c r="C474" s="14"/>
      <c r="D474" s="15"/>
      <c r="E474" s="13"/>
      <c r="F474" s="13"/>
      <c r="G474" s="13"/>
      <c r="H474" s="13"/>
      <c r="J474" s="13"/>
      <c r="K474" s="16"/>
      <c r="L474" s="17"/>
      <c r="M474" s="13"/>
      <c r="N474" s="15"/>
      <c r="O474" s="13"/>
      <c r="P474" s="13"/>
      <c r="Q474" s="13"/>
      <c r="R474" s="13"/>
      <c r="S474" s="13"/>
      <c r="T474" s="13"/>
      <c r="U474" s="15"/>
      <c r="W474" s="13"/>
      <c r="X474" s="13"/>
      <c r="Y474" s="13"/>
      <c r="Z474" s="17"/>
      <c r="AA474" s="16"/>
      <c r="AB474" s="17"/>
      <c r="AC474" s="13"/>
      <c r="AD474" s="13"/>
      <c r="AE474" s="16"/>
      <c r="AF474" s="16"/>
      <c r="AG474" s="55" t="s">
        <v>2354</v>
      </c>
      <c r="AH474" s="14"/>
      <c r="AI474" s="17" t="s">
        <v>1308</v>
      </c>
      <c r="AJ474" t="s">
        <v>286</v>
      </c>
      <c r="AK474" s="56" t="s">
        <v>325</v>
      </c>
      <c r="AL474" s="16"/>
    </row>
    <row r="475" spans="1:38">
      <c r="A475" s="13"/>
      <c r="C475" s="14"/>
      <c r="D475" s="15"/>
      <c r="E475" s="13"/>
      <c r="F475" s="13"/>
      <c r="G475" s="13"/>
      <c r="H475" s="13"/>
      <c r="J475" s="13"/>
      <c r="K475" s="16"/>
      <c r="L475" s="17"/>
      <c r="M475" s="13"/>
      <c r="N475" s="15"/>
      <c r="O475" s="13"/>
      <c r="P475" s="13"/>
      <c r="Q475" s="13"/>
      <c r="R475" s="13"/>
      <c r="S475" s="13"/>
      <c r="T475" s="13"/>
      <c r="U475" s="15"/>
      <c r="W475" s="13"/>
      <c r="X475" s="13"/>
      <c r="Y475" s="13"/>
      <c r="Z475" s="17"/>
      <c r="AA475" s="16"/>
      <c r="AB475" s="17"/>
      <c r="AC475" s="13"/>
      <c r="AD475" s="13"/>
      <c r="AE475" s="16"/>
      <c r="AF475" s="16"/>
      <c r="AG475" s="55" t="s">
        <v>2355</v>
      </c>
      <c r="AH475" s="14"/>
      <c r="AI475" s="17" t="s">
        <v>1309</v>
      </c>
      <c r="AJ475" t="s">
        <v>286</v>
      </c>
      <c r="AK475" s="56" t="s">
        <v>325</v>
      </c>
      <c r="AL475" s="16"/>
    </row>
    <row r="476" spans="1:38">
      <c r="A476" s="13"/>
      <c r="C476" s="14"/>
      <c r="D476" s="15"/>
      <c r="E476" s="13"/>
      <c r="F476" s="13"/>
      <c r="G476" s="13"/>
      <c r="H476" s="13"/>
      <c r="J476" s="13"/>
      <c r="K476" s="16"/>
      <c r="L476" s="17"/>
      <c r="M476" s="13"/>
      <c r="N476" s="15"/>
      <c r="O476" s="13"/>
      <c r="P476" s="13"/>
      <c r="Q476" s="13"/>
      <c r="R476" s="13"/>
      <c r="S476" s="13"/>
      <c r="T476" s="13"/>
      <c r="U476" s="15"/>
      <c r="W476" s="13"/>
      <c r="X476" s="13"/>
      <c r="Y476" s="13"/>
      <c r="Z476" s="17"/>
      <c r="AA476" s="16"/>
      <c r="AB476" s="17"/>
      <c r="AC476" s="13"/>
      <c r="AD476" s="13"/>
      <c r="AE476" s="16"/>
      <c r="AF476" s="16"/>
      <c r="AG476" s="55" t="s">
        <v>2356</v>
      </c>
      <c r="AH476" s="14"/>
      <c r="AI476" s="17" t="s">
        <v>1310</v>
      </c>
      <c r="AJ476" t="s">
        <v>286</v>
      </c>
      <c r="AK476" s="56" t="s">
        <v>325</v>
      </c>
      <c r="AL476" s="16"/>
    </row>
    <row r="477" spans="1:38">
      <c r="A477" s="13"/>
      <c r="C477" s="14"/>
      <c r="D477" s="15"/>
      <c r="E477" s="13"/>
      <c r="F477" s="13"/>
      <c r="G477" s="13"/>
      <c r="H477" s="13"/>
      <c r="J477" s="13"/>
      <c r="K477" s="16"/>
      <c r="L477" s="17"/>
      <c r="M477" s="13"/>
      <c r="N477" s="15"/>
      <c r="O477" s="13"/>
      <c r="P477" s="13"/>
      <c r="Q477" s="13"/>
      <c r="R477" s="13"/>
      <c r="S477" s="13"/>
      <c r="T477" s="13"/>
      <c r="U477" s="15"/>
      <c r="W477" s="13"/>
      <c r="X477" s="13"/>
      <c r="Y477" s="13"/>
      <c r="Z477" s="17"/>
      <c r="AA477" s="16"/>
      <c r="AB477" s="17"/>
      <c r="AC477" s="13"/>
      <c r="AD477" s="13"/>
      <c r="AE477" s="16"/>
      <c r="AF477" s="16"/>
      <c r="AG477" s="55" t="s">
        <v>2357</v>
      </c>
      <c r="AH477" s="14"/>
      <c r="AI477" s="17" t="s">
        <v>1311</v>
      </c>
      <c r="AJ477" t="s">
        <v>286</v>
      </c>
      <c r="AK477" s="56" t="s">
        <v>325</v>
      </c>
      <c r="AL477" s="16"/>
    </row>
    <row r="478" spans="1:38">
      <c r="A478" s="13"/>
      <c r="C478" s="14"/>
      <c r="D478" s="15"/>
      <c r="E478" s="13"/>
      <c r="F478" s="13"/>
      <c r="G478" s="13"/>
      <c r="H478" s="13"/>
      <c r="J478" s="13"/>
      <c r="K478" s="16"/>
      <c r="L478" s="17"/>
      <c r="M478" s="13"/>
      <c r="N478" s="15"/>
      <c r="O478" s="13"/>
      <c r="P478" s="13"/>
      <c r="Q478" s="13"/>
      <c r="R478" s="13"/>
      <c r="S478" s="13"/>
      <c r="T478" s="13"/>
      <c r="U478" s="15"/>
      <c r="W478" s="13"/>
      <c r="X478" s="13"/>
      <c r="Y478" s="13"/>
      <c r="Z478" s="17"/>
      <c r="AA478" s="16"/>
      <c r="AB478" s="17"/>
      <c r="AC478" s="13"/>
      <c r="AD478" s="13"/>
      <c r="AE478" s="16"/>
      <c r="AF478" s="16"/>
      <c r="AG478" s="55" t="s">
        <v>2358</v>
      </c>
      <c r="AH478" s="14"/>
      <c r="AI478" s="17" t="s">
        <v>1312</v>
      </c>
      <c r="AJ478" t="s">
        <v>286</v>
      </c>
      <c r="AK478" s="56" t="s">
        <v>325</v>
      </c>
      <c r="AL478" s="16"/>
    </row>
    <row r="479" spans="1:38">
      <c r="A479" s="13"/>
      <c r="C479" s="14"/>
      <c r="D479" s="15"/>
      <c r="E479" s="13"/>
      <c r="F479" s="13"/>
      <c r="G479" s="13"/>
      <c r="H479" s="13"/>
      <c r="J479" s="13"/>
      <c r="K479" s="16"/>
      <c r="L479" s="17"/>
      <c r="M479" s="13"/>
      <c r="N479" s="15"/>
      <c r="O479" s="13"/>
      <c r="P479" s="13"/>
      <c r="Q479" s="13"/>
      <c r="R479" s="13"/>
      <c r="S479" s="13"/>
      <c r="T479" s="13"/>
      <c r="U479" s="15"/>
      <c r="W479" s="13"/>
      <c r="X479" s="13"/>
      <c r="Y479" s="13"/>
      <c r="Z479" s="17"/>
      <c r="AA479" s="16"/>
      <c r="AB479" s="17"/>
      <c r="AC479" s="13"/>
      <c r="AD479" s="13"/>
      <c r="AE479" s="16"/>
      <c r="AF479" s="16"/>
      <c r="AG479" s="55" t="s">
        <v>2359</v>
      </c>
      <c r="AH479" s="14"/>
      <c r="AI479" s="17" t="s">
        <v>1313</v>
      </c>
      <c r="AJ479" s="15" t="s">
        <v>219</v>
      </c>
      <c r="AK479" s="56" t="s">
        <v>313</v>
      </c>
    </row>
    <row r="480" spans="1:38">
      <c r="A480" s="13"/>
      <c r="C480" s="14"/>
      <c r="D480" s="15"/>
      <c r="E480" s="13"/>
      <c r="F480" s="13"/>
      <c r="G480" s="13"/>
      <c r="H480" s="13"/>
      <c r="J480" s="13"/>
      <c r="K480" s="16"/>
      <c r="L480" s="17"/>
      <c r="M480" s="13"/>
      <c r="N480" s="15"/>
      <c r="O480" s="13"/>
      <c r="P480" s="13"/>
      <c r="Q480" s="13"/>
      <c r="R480" s="13"/>
      <c r="S480" s="13"/>
      <c r="T480" s="13"/>
      <c r="U480" s="15"/>
      <c r="W480" s="13"/>
      <c r="X480" s="13"/>
      <c r="Y480" s="13"/>
      <c r="Z480" s="17"/>
      <c r="AA480" s="16"/>
      <c r="AB480" s="17"/>
      <c r="AC480" s="13"/>
      <c r="AD480" s="13"/>
      <c r="AE480" s="16"/>
      <c r="AF480" s="16"/>
      <c r="AG480" s="55" t="s">
        <v>2360</v>
      </c>
      <c r="AH480" s="14"/>
      <c r="AI480" s="17" t="s">
        <v>1314</v>
      </c>
      <c r="AJ480" t="s">
        <v>258</v>
      </c>
      <c r="AK480" s="132" t="s">
        <v>259</v>
      </c>
      <c r="AL480" s="16"/>
    </row>
    <row r="481" spans="1:38">
      <c r="A481" s="13"/>
      <c r="C481" s="14"/>
      <c r="D481" s="15"/>
      <c r="E481" s="13"/>
      <c r="F481" s="13"/>
      <c r="G481" s="13"/>
      <c r="H481" s="13"/>
      <c r="J481" s="13"/>
      <c r="K481" s="16"/>
      <c r="L481" s="17"/>
      <c r="M481" s="13"/>
      <c r="N481" s="15"/>
      <c r="O481" s="13"/>
      <c r="P481" s="13"/>
      <c r="Q481" s="13"/>
      <c r="R481" s="13"/>
      <c r="S481" s="13"/>
      <c r="T481" s="13"/>
      <c r="U481" s="15"/>
      <c r="W481" s="13"/>
      <c r="X481" s="13"/>
      <c r="Y481" s="13"/>
      <c r="Z481" s="17"/>
      <c r="AA481" s="16"/>
      <c r="AB481" s="17"/>
      <c r="AC481" s="13"/>
      <c r="AD481" s="13"/>
      <c r="AE481" s="16"/>
      <c r="AF481" s="16"/>
      <c r="AG481" s="55" t="s">
        <v>2361</v>
      </c>
      <c r="AH481" s="14"/>
      <c r="AI481" s="17" t="s">
        <v>1315</v>
      </c>
      <c r="AJ481" t="s">
        <v>286</v>
      </c>
      <c r="AK481" s="56" t="s">
        <v>325</v>
      </c>
      <c r="AL481" s="16"/>
    </row>
    <row r="482" spans="1:38">
      <c r="A482" s="13"/>
      <c r="C482" s="14"/>
      <c r="D482" s="15"/>
      <c r="E482" s="13"/>
      <c r="F482" s="13"/>
      <c r="G482" s="13"/>
      <c r="H482" s="13"/>
      <c r="J482" s="13"/>
      <c r="K482" s="16"/>
      <c r="L482" s="17"/>
      <c r="M482" s="13"/>
      <c r="N482" s="15"/>
      <c r="O482" s="13"/>
      <c r="P482" s="13"/>
      <c r="Q482" s="13"/>
      <c r="R482" s="13"/>
      <c r="S482" s="13"/>
      <c r="T482" s="13"/>
      <c r="U482" s="15"/>
      <c r="W482" s="13"/>
      <c r="X482" s="13"/>
      <c r="Y482" s="13"/>
      <c r="Z482" s="17"/>
      <c r="AA482" s="16"/>
      <c r="AB482" s="17"/>
      <c r="AC482" s="13"/>
      <c r="AD482" s="13"/>
      <c r="AE482" s="16"/>
      <c r="AF482" s="16"/>
      <c r="AG482" s="55" t="s">
        <v>2362</v>
      </c>
      <c r="AH482" s="14"/>
      <c r="AI482" s="17" t="s">
        <v>1316</v>
      </c>
      <c r="AJ482" t="s">
        <v>258</v>
      </c>
      <c r="AK482" s="132" t="s">
        <v>259</v>
      </c>
      <c r="AL482" s="16"/>
    </row>
    <row r="483" spans="1:38">
      <c r="A483" s="13"/>
      <c r="C483" s="14"/>
      <c r="D483" s="15"/>
      <c r="E483" s="13"/>
      <c r="F483" s="13"/>
      <c r="G483" s="13"/>
      <c r="H483" s="13"/>
      <c r="J483" s="13"/>
      <c r="K483" s="16"/>
      <c r="L483" s="17"/>
      <c r="M483" s="13"/>
      <c r="N483" s="15"/>
      <c r="O483" s="13"/>
      <c r="P483" s="13"/>
      <c r="Q483" s="13"/>
      <c r="R483" s="13"/>
      <c r="S483" s="13"/>
      <c r="T483" s="13"/>
      <c r="U483" s="15"/>
      <c r="W483" s="13"/>
      <c r="X483" s="13"/>
      <c r="Y483" s="13"/>
      <c r="Z483" s="17"/>
      <c r="AA483" s="16"/>
      <c r="AB483" s="17"/>
      <c r="AC483" s="13"/>
      <c r="AD483" s="13"/>
      <c r="AE483" s="16"/>
      <c r="AF483" s="16"/>
      <c r="AG483" s="55" t="s">
        <v>2363</v>
      </c>
      <c r="AH483" s="14"/>
      <c r="AI483" s="17" t="s">
        <v>1317</v>
      </c>
      <c r="AJ483" t="s">
        <v>286</v>
      </c>
      <c r="AK483" s="56" t="s">
        <v>325</v>
      </c>
      <c r="AL483" s="16"/>
    </row>
    <row r="484" spans="1:38">
      <c r="A484" s="13"/>
      <c r="C484" s="14"/>
      <c r="D484" s="15"/>
      <c r="E484" s="13"/>
      <c r="F484" s="13"/>
      <c r="G484" s="13"/>
      <c r="H484" s="13"/>
      <c r="J484" s="13"/>
      <c r="K484" s="16"/>
      <c r="L484" s="17"/>
      <c r="M484" s="13"/>
      <c r="N484" s="15"/>
      <c r="O484" s="13"/>
      <c r="P484" s="13"/>
      <c r="Q484" s="13"/>
      <c r="R484" s="13"/>
      <c r="S484" s="13"/>
      <c r="T484" s="13"/>
      <c r="U484" s="15"/>
      <c r="W484" s="13"/>
      <c r="X484" s="13"/>
      <c r="Y484" s="13"/>
      <c r="Z484" s="17"/>
      <c r="AA484" s="16"/>
      <c r="AB484" s="17"/>
      <c r="AC484" s="13"/>
      <c r="AD484" s="13"/>
      <c r="AE484" s="16"/>
      <c r="AF484" s="16"/>
      <c r="AG484" s="55" t="s">
        <v>2364</v>
      </c>
      <c r="AH484" s="14"/>
      <c r="AI484" s="17" t="s">
        <v>1318</v>
      </c>
      <c r="AJ484" t="s">
        <v>286</v>
      </c>
      <c r="AK484" s="56" t="s">
        <v>325</v>
      </c>
      <c r="AL484" s="16"/>
    </row>
    <row r="485" spans="1:38">
      <c r="A485" s="13"/>
      <c r="C485" s="14"/>
      <c r="D485" s="15"/>
      <c r="E485" s="13"/>
      <c r="F485" s="13"/>
      <c r="G485" s="13"/>
      <c r="H485" s="13"/>
      <c r="J485" s="13"/>
      <c r="K485" s="16"/>
      <c r="L485" s="17"/>
      <c r="M485" s="13"/>
      <c r="N485" s="15"/>
      <c r="O485" s="13"/>
      <c r="P485" s="13"/>
      <c r="Q485" s="13"/>
      <c r="R485" s="13"/>
      <c r="S485" s="13"/>
      <c r="T485" s="13"/>
      <c r="U485" s="15"/>
      <c r="W485" s="13"/>
      <c r="X485" s="13"/>
      <c r="Y485" s="13"/>
      <c r="Z485" s="17"/>
      <c r="AA485" s="16"/>
      <c r="AB485" s="17"/>
      <c r="AC485" s="13"/>
      <c r="AD485" s="13"/>
      <c r="AE485" s="16"/>
      <c r="AF485" s="16"/>
      <c r="AG485" s="55" t="s">
        <v>2365</v>
      </c>
      <c r="AH485" s="14"/>
      <c r="AI485" s="17" t="s">
        <v>1319</v>
      </c>
      <c r="AJ485" t="s">
        <v>286</v>
      </c>
      <c r="AK485" s="56" t="s">
        <v>325</v>
      </c>
      <c r="AL485" s="16"/>
    </row>
    <row r="486" spans="1:38">
      <c r="A486" s="13"/>
      <c r="C486" s="14"/>
      <c r="D486" s="15"/>
      <c r="E486" s="13"/>
      <c r="F486" s="13"/>
      <c r="G486" s="13"/>
      <c r="H486" s="13"/>
      <c r="J486" s="13"/>
      <c r="K486" s="16"/>
      <c r="L486" s="17"/>
      <c r="M486" s="13"/>
      <c r="N486" s="15"/>
      <c r="O486" s="13"/>
      <c r="P486" s="13"/>
      <c r="Q486" s="13"/>
      <c r="R486" s="13"/>
      <c r="S486" s="13"/>
      <c r="T486" s="13"/>
      <c r="U486" s="15"/>
      <c r="W486" s="13"/>
      <c r="X486" s="13"/>
      <c r="Y486" s="13"/>
      <c r="Z486" s="17"/>
      <c r="AA486" s="16"/>
      <c r="AB486" s="17"/>
      <c r="AC486" s="13"/>
      <c r="AD486" s="13"/>
      <c r="AE486" s="16"/>
      <c r="AF486" s="16"/>
      <c r="AG486" s="55" t="s">
        <v>2366</v>
      </c>
      <c r="AH486" s="14"/>
      <c r="AI486" s="17" t="s">
        <v>1320</v>
      </c>
      <c r="AJ486" t="s">
        <v>258</v>
      </c>
      <c r="AK486" s="132" t="s">
        <v>259</v>
      </c>
      <c r="AL486" s="16"/>
    </row>
    <row r="487" spans="1:38">
      <c r="A487" s="13"/>
      <c r="C487" s="14"/>
      <c r="D487" s="15"/>
      <c r="E487" s="13"/>
      <c r="F487" s="13"/>
      <c r="G487" s="13"/>
      <c r="H487" s="13"/>
      <c r="J487" s="13"/>
      <c r="K487" s="16"/>
      <c r="L487" s="17"/>
      <c r="M487" s="13"/>
      <c r="N487" s="15"/>
      <c r="O487" s="13"/>
      <c r="P487" s="13"/>
      <c r="Q487" s="13"/>
      <c r="R487" s="13"/>
      <c r="S487" s="13"/>
      <c r="T487" s="13"/>
      <c r="U487" s="15"/>
      <c r="W487" s="13"/>
      <c r="X487" s="13"/>
      <c r="Y487" s="13"/>
      <c r="Z487" s="17"/>
      <c r="AA487" s="16"/>
      <c r="AB487" s="17"/>
      <c r="AC487" s="13"/>
      <c r="AD487" s="13"/>
      <c r="AE487" s="16"/>
      <c r="AF487" s="16"/>
      <c r="AG487" s="55" t="s">
        <v>2367</v>
      </c>
      <c r="AH487" s="14"/>
      <c r="AI487" s="17" t="s">
        <v>1321</v>
      </c>
      <c r="AJ487" t="s">
        <v>258</v>
      </c>
      <c r="AK487" s="132" t="s">
        <v>259</v>
      </c>
      <c r="AL487" s="16"/>
    </row>
    <row r="488" spans="1:38">
      <c r="A488" s="13"/>
      <c r="C488" s="14"/>
      <c r="D488" s="15"/>
      <c r="E488" s="13"/>
      <c r="F488" s="13"/>
      <c r="G488" s="13"/>
      <c r="H488" s="13"/>
      <c r="J488" s="13"/>
      <c r="K488" s="16"/>
      <c r="L488" s="17"/>
      <c r="M488" s="13"/>
      <c r="N488" s="15"/>
      <c r="O488" s="13"/>
      <c r="P488" s="13"/>
      <c r="Q488" s="13"/>
      <c r="R488" s="13"/>
      <c r="S488" s="13"/>
      <c r="T488" s="13"/>
      <c r="U488" s="15"/>
      <c r="W488" s="13"/>
      <c r="X488" s="13"/>
      <c r="Y488" s="13"/>
      <c r="Z488" s="17"/>
      <c r="AA488" s="16"/>
      <c r="AB488" s="17"/>
      <c r="AC488" s="13"/>
      <c r="AD488" s="13"/>
      <c r="AE488" s="16"/>
      <c r="AF488" s="16"/>
      <c r="AG488" s="55" t="s">
        <v>2368</v>
      </c>
      <c r="AH488" s="14"/>
      <c r="AI488" s="17" t="s">
        <v>1322</v>
      </c>
      <c r="AJ488" t="s">
        <v>286</v>
      </c>
      <c r="AK488" s="56" t="s">
        <v>325</v>
      </c>
      <c r="AL488" s="16"/>
    </row>
    <row r="489" spans="1:38">
      <c r="A489" s="13"/>
      <c r="C489" s="14"/>
      <c r="D489" s="15"/>
      <c r="E489" s="13"/>
      <c r="F489" s="13"/>
      <c r="G489" s="13"/>
      <c r="H489" s="13"/>
      <c r="J489" s="13"/>
      <c r="K489" s="16"/>
      <c r="L489" s="17"/>
      <c r="M489" s="13"/>
      <c r="N489" s="15"/>
      <c r="O489" s="13"/>
      <c r="P489" s="13"/>
      <c r="Q489" s="13"/>
      <c r="R489" s="13"/>
      <c r="S489" s="13"/>
      <c r="T489" s="13"/>
      <c r="U489" s="15"/>
      <c r="W489" s="13"/>
      <c r="X489" s="13"/>
      <c r="Y489" s="13"/>
      <c r="Z489" s="17"/>
      <c r="AA489" s="16"/>
      <c r="AB489" s="17"/>
      <c r="AC489" s="13"/>
      <c r="AD489" s="13"/>
      <c r="AE489" s="16"/>
      <c r="AF489" s="16"/>
      <c r="AG489" s="55" t="s">
        <v>2369</v>
      </c>
      <c r="AH489" s="14"/>
      <c r="AI489" s="17" t="s">
        <v>1323</v>
      </c>
      <c r="AJ489" t="s">
        <v>286</v>
      </c>
      <c r="AK489" s="56" t="s">
        <v>325</v>
      </c>
      <c r="AL489" s="16"/>
    </row>
    <row r="490" spans="1:38">
      <c r="A490" s="13"/>
      <c r="C490" s="14"/>
      <c r="D490" s="15"/>
      <c r="E490" s="13"/>
      <c r="F490" s="13"/>
      <c r="G490" s="13"/>
      <c r="H490" s="13"/>
      <c r="J490" s="13"/>
      <c r="K490" s="16"/>
      <c r="L490" s="17"/>
      <c r="M490" s="13"/>
      <c r="N490" s="15"/>
      <c r="O490" s="13"/>
      <c r="P490" s="13"/>
      <c r="Q490" s="13"/>
      <c r="R490" s="13"/>
      <c r="S490" s="13"/>
      <c r="T490" s="13"/>
      <c r="U490" s="15"/>
      <c r="W490" s="13"/>
      <c r="X490" s="13"/>
      <c r="Y490" s="13"/>
      <c r="Z490" s="17"/>
      <c r="AA490" s="16"/>
      <c r="AB490" s="17"/>
      <c r="AC490" s="13"/>
      <c r="AD490" s="13"/>
      <c r="AE490" s="16"/>
      <c r="AF490" s="16"/>
      <c r="AG490" s="55" t="s">
        <v>2370</v>
      </c>
      <c r="AH490" s="14"/>
      <c r="AI490" s="17" t="s">
        <v>1324</v>
      </c>
      <c r="AJ490" t="s">
        <v>286</v>
      </c>
      <c r="AK490" s="56" t="s">
        <v>325</v>
      </c>
      <c r="AL490" s="16"/>
    </row>
    <row r="491" spans="1:38">
      <c r="A491" s="13"/>
      <c r="C491" s="14"/>
      <c r="D491" s="15"/>
      <c r="E491" s="13"/>
      <c r="F491" s="13"/>
      <c r="G491" s="13"/>
      <c r="H491" s="13"/>
      <c r="J491" s="13"/>
      <c r="K491" s="16"/>
      <c r="L491" s="17"/>
      <c r="M491" s="13"/>
      <c r="N491" s="15"/>
      <c r="O491" s="13"/>
      <c r="P491" s="13"/>
      <c r="Q491" s="13"/>
      <c r="R491" s="13"/>
      <c r="S491" s="13"/>
      <c r="T491" s="13"/>
      <c r="U491" s="15"/>
      <c r="W491" s="13"/>
      <c r="X491" s="13"/>
      <c r="Y491" s="13"/>
      <c r="Z491" s="17"/>
      <c r="AA491" s="16"/>
      <c r="AB491" s="17"/>
      <c r="AC491" s="13"/>
      <c r="AD491" s="13"/>
      <c r="AE491" s="16"/>
      <c r="AF491" s="16"/>
      <c r="AG491" s="55" t="s">
        <v>2371</v>
      </c>
      <c r="AH491" s="14"/>
      <c r="AI491" s="17" t="s">
        <v>1325</v>
      </c>
      <c r="AJ491" t="s">
        <v>286</v>
      </c>
      <c r="AK491" s="56" t="s">
        <v>325</v>
      </c>
      <c r="AL491" s="16"/>
    </row>
    <row r="492" spans="1:38">
      <c r="A492" s="13"/>
      <c r="C492" s="14"/>
      <c r="D492" s="15"/>
      <c r="E492" s="13"/>
      <c r="F492" s="13"/>
      <c r="G492" s="13"/>
      <c r="H492" s="13"/>
      <c r="J492" s="13"/>
      <c r="K492" s="16"/>
      <c r="L492" s="17"/>
      <c r="M492" s="13"/>
      <c r="N492" s="15"/>
      <c r="O492" s="13"/>
      <c r="P492" s="13"/>
      <c r="Q492" s="13"/>
      <c r="R492" s="13"/>
      <c r="S492" s="13"/>
      <c r="T492" s="13"/>
      <c r="U492" s="15"/>
      <c r="W492" s="13"/>
      <c r="X492" s="13"/>
      <c r="Y492" s="13"/>
      <c r="Z492" s="17"/>
      <c r="AA492" s="16"/>
      <c r="AB492" s="17"/>
      <c r="AC492" s="13"/>
      <c r="AD492" s="13"/>
      <c r="AE492" s="16"/>
      <c r="AF492" s="16"/>
      <c r="AG492" s="55" t="s">
        <v>2372</v>
      </c>
      <c r="AH492" s="14"/>
      <c r="AI492" s="17" t="s">
        <v>1326</v>
      </c>
      <c r="AJ492" t="s">
        <v>286</v>
      </c>
      <c r="AK492" s="56" t="s">
        <v>325</v>
      </c>
      <c r="AL492" s="16"/>
    </row>
    <row r="493" spans="1:38">
      <c r="A493" s="13"/>
      <c r="C493" s="14"/>
      <c r="D493" s="15"/>
      <c r="E493" s="13"/>
      <c r="F493" s="13"/>
      <c r="G493" s="13"/>
      <c r="H493" s="13"/>
      <c r="J493" s="13"/>
      <c r="K493" s="16"/>
      <c r="L493" s="17"/>
      <c r="M493" s="13"/>
      <c r="N493" s="15"/>
      <c r="O493" s="13"/>
      <c r="P493" s="13"/>
      <c r="Q493" s="13"/>
      <c r="R493" s="13"/>
      <c r="S493" s="13"/>
      <c r="T493" s="13"/>
      <c r="U493" s="15"/>
      <c r="W493" s="13"/>
      <c r="X493" s="13"/>
      <c r="Y493" s="13"/>
      <c r="Z493" s="17"/>
      <c r="AA493" s="16"/>
      <c r="AB493" s="17"/>
      <c r="AC493" s="13"/>
      <c r="AD493" s="13"/>
      <c r="AE493" s="16"/>
      <c r="AF493" s="16"/>
      <c r="AG493" s="55" t="s">
        <v>2373</v>
      </c>
      <c r="AH493" s="14"/>
      <c r="AI493" s="17" t="s">
        <v>1327</v>
      </c>
      <c r="AJ493" t="s">
        <v>258</v>
      </c>
      <c r="AK493" s="132" t="s">
        <v>259</v>
      </c>
      <c r="AL493" s="16"/>
    </row>
    <row r="494" spans="1:38">
      <c r="A494" s="13"/>
      <c r="C494" s="14"/>
      <c r="D494" s="15"/>
      <c r="E494" s="13"/>
      <c r="F494" s="13"/>
      <c r="G494" s="13"/>
      <c r="H494" s="13"/>
      <c r="J494" s="13"/>
      <c r="K494" s="16"/>
      <c r="L494" s="17"/>
      <c r="M494" s="13"/>
      <c r="N494" s="15"/>
      <c r="O494" s="13"/>
      <c r="P494" s="13"/>
      <c r="Q494" s="13"/>
      <c r="R494" s="13"/>
      <c r="S494" s="13"/>
      <c r="T494" s="13"/>
      <c r="U494" s="15"/>
      <c r="W494" s="13"/>
      <c r="X494" s="13"/>
      <c r="Y494" s="13"/>
      <c r="Z494" s="17"/>
      <c r="AA494" s="16"/>
      <c r="AB494" s="17"/>
      <c r="AC494" s="13"/>
      <c r="AD494" s="13"/>
      <c r="AE494" s="16"/>
      <c r="AF494" s="16"/>
      <c r="AG494" s="55" t="s">
        <v>2374</v>
      </c>
      <c r="AH494" s="14"/>
      <c r="AI494" s="17" t="s">
        <v>1328</v>
      </c>
      <c r="AJ494" t="s">
        <v>258</v>
      </c>
      <c r="AK494" s="132" t="s">
        <v>259</v>
      </c>
      <c r="AL494" s="16"/>
    </row>
    <row r="495" spans="1:38">
      <c r="A495" s="13"/>
      <c r="C495" s="14"/>
      <c r="D495" s="15"/>
      <c r="E495" s="13"/>
      <c r="F495" s="13"/>
      <c r="G495" s="13"/>
      <c r="H495" s="13"/>
      <c r="J495" s="13"/>
      <c r="K495" s="16"/>
      <c r="L495" s="17"/>
      <c r="M495" s="13"/>
      <c r="N495" s="15"/>
      <c r="O495" s="13"/>
      <c r="P495" s="13"/>
      <c r="Q495" s="13"/>
      <c r="R495" s="13"/>
      <c r="S495" s="13"/>
      <c r="T495" s="13"/>
      <c r="U495" s="15"/>
      <c r="W495" s="13"/>
      <c r="X495" s="13"/>
      <c r="Y495" s="13"/>
      <c r="Z495" s="17"/>
      <c r="AA495" s="16"/>
      <c r="AB495" s="17"/>
      <c r="AC495" s="13"/>
      <c r="AD495" s="13"/>
      <c r="AE495" s="16"/>
      <c r="AF495" s="16"/>
      <c r="AG495" s="55" t="s">
        <v>2375</v>
      </c>
      <c r="AH495" s="14"/>
      <c r="AI495" s="17" t="s">
        <v>1329</v>
      </c>
      <c r="AJ495" t="s">
        <v>286</v>
      </c>
      <c r="AK495" s="56" t="s">
        <v>325</v>
      </c>
      <c r="AL495" s="16"/>
    </row>
    <row r="496" spans="1:38">
      <c r="A496" s="13"/>
      <c r="C496" s="14"/>
      <c r="D496" s="15"/>
      <c r="E496" s="13"/>
      <c r="F496" s="13"/>
      <c r="G496" s="13"/>
      <c r="H496" s="13"/>
      <c r="J496" s="13"/>
      <c r="K496" s="16"/>
      <c r="L496" s="17"/>
      <c r="M496" s="13"/>
      <c r="N496" s="15"/>
      <c r="O496" s="13"/>
      <c r="P496" s="13"/>
      <c r="Q496" s="13"/>
      <c r="R496" s="13"/>
      <c r="S496" s="13"/>
      <c r="T496" s="13"/>
      <c r="U496" s="15"/>
      <c r="W496" s="13"/>
      <c r="X496" s="13"/>
      <c r="Y496" s="13"/>
      <c r="Z496" s="17"/>
      <c r="AA496" s="16"/>
      <c r="AB496" s="17"/>
      <c r="AC496" s="13"/>
      <c r="AD496" s="13"/>
      <c r="AE496" s="16"/>
      <c r="AF496" s="16"/>
      <c r="AG496" s="55" t="s">
        <v>2376</v>
      </c>
      <c r="AH496" s="14"/>
      <c r="AI496" s="17" t="s">
        <v>1330</v>
      </c>
      <c r="AJ496" t="s">
        <v>286</v>
      </c>
      <c r="AK496" s="56" t="s">
        <v>325</v>
      </c>
      <c r="AL496" s="16"/>
    </row>
    <row r="497" spans="1:38">
      <c r="A497" s="13"/>
      <c r="C497" s="14"/>
      <c r="D497" s="15"/>
      <c r="E497" s="13"/>
      <c r="F497" s="13"/>
      <c r="G497" s="13"/>
      <c r="H497" s="13"/>
      <c r="J497" s="13"/>
      <c r="K497" s="16"/>
      <c r="L497" s="17"/>
      <c r="M497" s="13"/>
      <c r="N497" s="15"/>
      <c r="O497" s="13"/>
      <c r="P497" s="13"/>
      <c r="Q497" s="13"/>
      <c r="R497" s="13"/>
      <c r="S497" s="13"/>
      <c r="T497" s="13"/>
      <c r="U497" s="15"/>
      <c r="W497" s="13"/>
      <c r="X497" s="13"/>
      <c r="Y497" s="13"/>
      <c r="Z497" s="17"/>
      <c r="AA497" s="16"/>
      <c r="AB497" s="17"/>
      <c r="AC497" s="13"/>
      <c r="AD497" s="13"/>
      <c r="AE497" s="16"/>
      <c r="AF497" s="16"/>
      <c r="AG497" s="55" t="s">
        <v>2377</v>
      </c>
      <c r="AH497" s="14"/>
      <c r="AI497" s="17" t="s">
        <v>1331</v>
      </c>
      <c r="AJ497" t="s">
        <v>258</v>
      </c>
      <c r="AK497" s="132" t="s">
        <v>259</v>
      </c>
      <c r="AL497" s="16"/>
    </row>
    <row r="498" spans="1:38">
      <c r="A498" s="13"/>
      <c r="C498" s="14"/>
      <c r="D498" s="15"/>
      <c r="E498" s="13"/>
      <c r="F498" s="13"/>
      <c r="G498" s="13"/>
      <c r="H498" s="13"/>
      <c r="J498" s="13"/>
      <c r="K498" s="16"/>
      <c r="L498" s="17"/>
      <c r="M498" s="13"/>
      <c r="N498" s="15"/>
      <c r="O498" s="13"/>
      <c r="P498" s="13"/>
      <c r="Q498" s="13"/>
      <c r="R498" s="13"/>
      <c r="S498" s="13"/>
      <c r="T498" s="13"/>
      <c r="U498" s="15"/>
      <c r="W498" s="13"/>
      <c r="X498" s="13"/>
      <c r="Y498" s="13"/>
      <c r="Z498" s="17"/>
      <c r="AA498" s="16"/>
      <c r="AB498" s="17"/>
      <c r="AC498" s="13"/>
      <c r="AD498" s="13"/>
      <c r="AE498" s="16"/>
      <c r="AF498" s="16"/>
      <c r="AG498" s="55" t="s">
        <v>2378</v>
      </c>
      <c r="AH498" s="14"/>
      <c r="AI498" s="17" t="s">
        <v>1332</v>
      </c>
      <c r="AJ498" s="15" t="s">
        <v>219</v>
      </c>
      <c r="AK498" s="132" t="s">
        <v>220</v>
      </c>
      <c r="AL498" s="16"/>
    </row>
    <row r="499" spans="1:38">
      <c r="A499" s="13"/>
      <c r="C499" s="14"/>
      <c r="D499" s="15"/>
      <c r="E499" s="13"/>
      <c r="F499" s="13"/>
      <c r="G499" s="13"/>
      <c r="H499" s="13"/>
      <c r="J499" s="13"/>
      <c r="K499" s="16"/>
      <c r="L499" s="17"/>
      <c r="M499" s="13"/>
      <c r="N499" s="15"/>
      <c r="O499" s="13"/>
      <c r="P499" s="13"/>
      <c r="Q499" s="13"/>
      <c r="R499" s="13"/>
      <c r="S499" s="13"/>
      <c r="T499" s="13"/>
      <c r="U499" s="15"/>
      <c r="W499" s="13"/>
      <c r="X499" s="13"/>
      <c r="Y499" s="13"/>
      <c r="Z499" s="17"/>
      <c r="AA499" s="16"/>
      <c r="AB499" s="17"/>
      <c r="AC499" s="13"/>
      <c r="AD499" s="13"/>
      <c r="AE499" s="16"/>
      <c r="AF499" s="16"/>
      <c r="AG499" s="55" t="s">
        <v>2379</v>
      </c>
      <c r="AH499" s="14"/>
      <c r="AI499" s="17" t="s">
        <v>1333</v>
      </c>
      <c r="AJ499" t="s">
        <v>286</v>
      </c>
      <c r="AK499" s="56" t="s">
        <v>325</v>
      </c>
      <c r="AL499" s="16"/>
    </row>
    <row r="500" spans="1:38">
      <c r="A500" s="13"/>
      <c r="C500" s="14"/>
      <c r="D500" s="15"/>
      <c r="E500" s="13"/>
      <c r="F500" s="13"/>
      <c r="G500" s="13"/>
      <c r="H500" s="13"/>
      <c r="J500" s="13"/>
      <c r="K500" s="16"/>
      <c r="L500" s="17"/>
      <c r="M500" s="13"/>
      <c r="N500" s="15"/>
      <c r="O500" s="13"/>
      <c r="P500" s="13"/>
      <c r="Q500" s="13"/>
      <c r="R500" s="13"/>
      <c r="S500" s="13"/>
      <c r="T500" s="13"/>
      <c r="U500" s="15"/>
      <c r="W500" s="13"/>
      <c r="X500" s="13"/>
      <c r="Y500" s="13"/>
      <c r="Z500" s="17"/>
      <c r="AA500" s="16"/>
      <c r="AB500" s="17"/>
      <c r="AC500" s="13"/>
      <c r="AD500" s="13"/>
      <c r="AE500" s="16"/>
      <c r="AF500" s="16"/>
      <c r="AG500" s="55" t="s">
        <v>2380</v>
      </c>
      <c r="AH500" s="14"/>
      <c r="AI500" s="17" t="s">
        <v>1334</v>
      </c>
      <c r="AJ500" t="s">
        <v>286</v>
      </c>
      <c r="AK500" s="56" t="s">
        <v>325</v>
      </c>
      <c r="AL500" s="16"/>
    </row>
    <row r="501" spans="1:38">
      <c r="A501" s="13"/>
      <c r="C501" s="14"/>
      <c r="D501" s="15"/>
      <c r="E501" s="13"/>
      <c r="F501" s="13"/>
      <c r="G501" s="13"/>
      <c r="H501" s="13"/>
      <c r="J501" s="13"/>
      <c r="K501" s="16"/>
      <c r="L501" s="17"/>
      <c r="M501" s="13"/>
      <c r="N501" s="15"/>
      <c r="O501" s="13"/>
      <c r="P501" s="13"/>
      <c r="Q501" s="13"/>
      <c r="R501" s="13"/>
      <c r="S501" s="13"/>
      <c r="T501" s="13"/>
      <c r="U501" s="15"/>
      <c r="W501" s="13"/>
      <c r="X501" s="13"/>
      <c r="Y501" s="13"/>
      <c r="Z501" s="17"/>
      <c r="AA501" s="16"/>
      <c r="AB501" s="17"/>
      <c r="AC501" s="13"/>
      <c r="AD501" s="13"/>
      <c r="AE501" s="16"/>
      <c r="AF501" s="16"/>
      <c r="AG501" s="55" t="s">
        <v>2381</v>
      </c>
      <c r="AH501" s="14"/>
      <c r="AI501" s="17" t="s">
        <v>1335</v>
      </c>
      <c r="AJ501" t="s">
        <v>286</v>
      </c>
      <c r="AK501" s="56" t="s">
        <v>325</v>
      </c>
      <c r="AL501" s="16"/>
    </row>
    <row r="502" spans="1:38">
      <c r="A502" s="13"/>
      <c r="C502" s="14"/>
      <c r="D502" s="15"/>
      <c r="E502" s="13"/>
      <c r="F502" s="13"/>
      <c r="G502" s="13"/>
      <c r="H502" s="13"/>
      <c r="J502" s="13"/>
      <c r="K502" s="16"/>
      <c r="L502" s="17"/>
      <c r="M502" s="13"/>
      <c r="N502" s="15"/>
      <c r="O502" s="13"/>
      <c r="P502" s="13"/>
      <c r="Q502" s="13"/>
      <c r="R502" s="13"/>
      <c r="S502" s="13"/>
      <c r="T502" s="13"/>
      <c r="U502" s="15"/>
      <c r="W502" s="13"/>
      <c r="X502" s="13"/>
      <c r="Y502" s="13"/>
      <c r="Z502" s="17"/>
      <c r="AA502" s="16"/>
      <c r="AB502" s="17"/>
      <c r="AC502" s="13"/>
      <c r="AD502" s="13"/>
      <c r="AE502" s="16"/>
      <c r="AF502" s="16"/>
      <c r="AG502" s="55" t="s">
        <v>2382</v>
      </c>
      <c r="AH502" s="14"/>
      <c r="AI502" s="17" t="s">
        <v>1336</v>
      </c>
      <c r="AJ502" t="s">
        <v>286</v>
      </c>
      <c r="AK502" s="56" t="s">
        <v>325</v>
      </c>
      <c r="AL502" s="16"/>
    </row>
    <row r="503" spans="1:38">
      <c r="A503" s="13"/>
      <c r="C503" s="14"/>
      <c r="D503" s="15"/>
      <c r="E503" s="13"/>
      <c r="F503" s="13"/>
      <c r="G503" s="13"/>
      <c r="H503" s="13"/>
      <c r="J503" s="13"/>
      <c r="K503" s="16"/>
      <c r="L503" s="17"/>
      <c r="M503" s="13"/>
      <c r="N503" s="15"/>
      <c r="O503" s="13"/>
      <c r="P503" s="13"/>
      <c r="Q503" s="13"/>
      <c r="R503" s="13"/>
      <c r="S503" s="13"/>
      <c r="T503" s="13"/>
      <c r="U503" s="15"/>
      <c r="W503" s="13"/>
      <c r="X503" s="13"/>
      <c r="Y503" s="13"/>
      <c r="Z503" s="17"/>
      <c r="AA503" s="16"/>
      <c r="AB503" s="17"/>
      <c r="AC503" s="13"/>
      <c r="AD503" s="13"/>
      <c r="AE503" s="16"/>
      <c r="AF503" s="16"/>
      <c r="AG503" s="55" t="s">
        <v>2383</v>
      </c>
      <c r="AH503" s="14"/>
      <c r="AI503" s="17" t="s">
        <v>1337</v>
      </c>
      <c r="AJ503" t="s">
        <v>286</v>
      </c>
      <c r="AK503" s="56" t="s">
        <v>325</v>
      </c>
      <c r="AL503" s="16"/>
    </row>
    <row r="504" spans="1:38">
      <c r="A504" s="13"/>
      <c r="C504" s="14"/>
      <c r="D504" s="15"/>
      <c r="E504" s="13"/>
      <c r="F504" s="13"/>
      <c r="G504" s="13"/>
      <c r="H504" s="13"/>
      <c r="J504" s="13"/>
      <c r="K504" s="16"/>
      <c r="L504" s="17"/>
      <c r="M504" s="13"/>
      <c r="N504" s="15"/>
      <c r="O504" s="13"/>
      <c r="P504" s="13"/>
      <c r="Q504" s="13"/>
      <c r="R504" s="13"/>
      <c r="S504" s="13"/>
      <c r="T504" s="13"/>
      <c r="U504" s="15"/>
      <c r="W504" s="13"/>
      <c r="X504" s="13"/>
      <c r="Y504" s="13"/>
      <c r="Z504" s="17"/>
      <c r="AA504" s="16"/>
      <c r="AB504" s="17"/>
      <c r="AC504" s="13"/>
      <c r="AD504" s="13"/>
      <c r="AE504" s="16"/>
      <c r="AF504" s="16"/>
      <c r="AG504" s="55" t="s">
        <v>2384</v>
      </c>
      <c r="AH504" s="14"/>
      <c r="AI504" s="17" t="s">
        <v>1338</v>
      </c>
      <c r="AJ504" t="s">
        <v>286</v>
      </c>
      <c r="AK504" s="56" t="s">
        <v>325</v>
      </c>
      <c r="AL504" s="16"/>
    </row>
    <row r="505" spans="1:38">
      <c r="A505" s="13"/>
      <c r="C505" s="14"/>
      <c r="D505" s="15"/>
      <c r="E505" s="13"/>
      <c r="F505" s="13"/>
      <c r="G505" s="13"/>
      <c r="H505" s="13"/>
      <c r="J505" s="13"/>
      <c r="K505" s="16"/>
      <c r="L505" s="17"/>
      <c r="M505" s="13"/>
      <c r="N505" s="15"/>
      <c r="O505" s="13"/>
      <c r="P505" s="13"/>
      <c r="Q505" s="13"/>
      <c r="R505" s="13"/>
      <c r="S505" s="13"/>
      <c r="T505" s="13"/>
      <c r="U505" s="15"/>
      <c r="W505" s="13"/>
      <c r="X505" s="13"/>
      <c r="Y505" s="13"/>
      <c r="Z505" s="17"/>
      <c r="AA505" s="16"/>
      <c r="AB505" s="17"/>
      <c r="AC505" s="13"/>
      <c r="AD505" s="13"/>
      <c r="AE505" s="16"/>
      <c r="AF505" s="16"/>
      <c r="AG505" s="55" t="s">
        <v>2385</v>
      </c>
      <c r="AH505" s="14"/>
      <c r="AI505" s="17" t="s">
        <v>1339</v>
      </c>
      <c r="AJ505" t="s">
        <v>286</v>
      </c>
      <c r="AK505" s="56" t="s">
        <v>325</v>
      </c>
      <c r="AL505" s="16"/>
    </row>
    <row r="506" spans="1:38">
      <c r="A506" s="13"/>
      <c r="C506" s="14"/>
      <c r="D506" s="15"/>
      <c r="E506" s="13"/>
      <c r="F506" s="13"/>
      <c r="G506" s="13"/>
      <c r="H506" s="13"/>
      <c r="J506" s="13"/>
      <c r="K506" s="16"/>
      <c r="L506" s="17"/>
      <c r="M506" s="13"/>
      <c r="N506" s="15"/>
      <c r="O506" s="13"/>
      <c r="P506" s="13"/>
      <c r="Q506" s="13"/>
      <c r="R506" s="13"/>
      <c r="S506" s="13"/>
      <c r="T506" s="13"/>
      <c r="U506" s="15"/>
      <c r="W506" s="13"/>
      <c r="X506" s="13"/>
      <c r="Y506" s="13"/>
      <c r="Z506" s="17"/>
      <c r="AA506" s="16"/>
      <c r="AB506" s="17"/>
      <c r="AC506" s="13"/>
      <c r="AD506" s="13"/>
      <c r="AE506" s="16"/>
      <c r="AF506" s="16"/>
      <c r="AG506" s="55" t="s">
        <v>2386</v>
      </c>
      <c r="AH506" s="14"/>
      <c r="AI506" s="17" t="s">
        <v>1340</v>
      </c>
      <c r="AJ506" t="s">
        <v>286</v>
      </c>
      <c r="AK506" s="56" t="s">
        <v>325</v>
      </c>
      <c r="AL506" s="16"/>
    </row>
    <row r="507" spans="1:38">
      <c r="A507" s="13"/>
      <c r="C507" s="14"/>
      <c r="D507" s="15"/>
      <c r="E507" s="13"/>
      <c r="F507" s="13"/>
      <c r="G507" s="13"/>
      <c r="H507" s="13"/>
      <c r="J507" s="13"/>
      <c r="K507" s="16"/>
      <c r="L507" s="17"/>
      <c r="M507" s="13"/>
      <c r="N507" s="15"/>
      <c r="O507" s="13"/>
      <c r="P507" s="13"/>
      <c r="Q507" s="13"/>
      <c r="R507" s="13"/>
      <c r="S507" s="13"/>
      <c r="T507" s="13"/>
      <c r="U507" s="15"/>
      <c r="W507" s="13"/>
      <c r="X507" s="13"/>
      <c r="Y507" s="13"/>
      <c r="Z507" s="17"/>
      <c r="AA507" s="16"/>
      <c r="AB507" s="17"/>
      <c r="AC507" s="13"/>
      <c r="AD507" s="13"/>
      <c r="AE507" s="16"/>
      <c r="AF507" s="16"/>
      <c r="AG507" s="55" t="s">
        <v>2387</v>
      </c>
      <c r="AH507" s="14"/>
      <c r="AI507" s="17" t="s">
        <v>1341</v>
      </c>
      <c r="AJ507" t="s">
        <v>286</v>
      </c>
      <c r="AK507" s="56" t="s">
        <v>325</v>
      </c>
      <c r="AL507" s="16"/>
    </row>
    <row r="508" spans="1:38">
      <c r="A508" s="13"/>
      <c r="C508" s="14"/>
      <c r="D508" s="15"/>
      <c r="E508" s="13"/>
      <c r="F508" s="13"/>
      <c r="G508" s="13"/>
      <c r="H508" s="13"/>
      <c r="J508" s="13"/>
      <c r="K508" s="16"/>
      <c r="L508" s="17"/>
      <c r="M508" s="13"/>
      <c r="N508" s="15"/>
      <c r="O508" s="13"/>
      <c r="P508" s="13"/>
      <c r="Q508" s="13"/>
      <c r="R508" s="13"/>
      <c r="S508" s="13"/>
      <c r="T508" s="13"/>
      <c r="U508" s="15"/>
      <c r="W508" s="13"/>
      <c r="X508" s="13"/>
      <c r="Y508" s="13"/>
      <c r="Z508" s="17"/>
      <c r="AA508" s="16"/>
      <c r="AB508" s="17"/>
      <c r="AC508" s="13"/>
      <c r="AD508" s="13"/>
      <c r="AE508" s="16"/>
      <c r="AF508" s="16"/>
      <c r="AG508" s="55" t="s">
        <v>2388</v>
      </c>
      <c r="AH508" s="14"/>
      <c r="AI508" s="17" t="s">
        <v>1342</v>
      </c>
      <c r="AJ508" t="s">
        <v>286</v>
      </c>
      <c r="AK508" s="56" t="s">
        <v>325</v>
      </c>
      <c r="AL508" s="16"/>
    </row>
    <row r="509" spans="1:38">
      <c r="A509" s="13"/>
      <c r="C509" s="14"/>
      <c r="D509" s="15"/>
      <c r="E509" s="13"/>
      <c r="F509" s="13"/>
      <c r="G509" s="13"/>
      <c r="H509" s="13"/>
      <c r="J509" s="13"/>
      <c r="K509" s="16"/>
      <c r="L509" s="17"/>
      <c r="M509" s="13"/>
      <c r="N509" s="15"/>
      <c r="O509" s="13"/>
      <c r="P509" s="13"/>
      <c r="Q509" s="13"/>
      <c r="R509" s="13"/>
      <c r="S509" s="13"/>
      <c r="T509" s="13"/>
      <c r="U509" s="15"/>
      <c r="W509" s="13"/>
      <c r="X509" s="13"/>
      <c r="Y509" s="13"/>
      <c r="Z509" s="17"/>
      <c r="AA509" s="16"/>
      <c r="AB509" s="17"/>
      <c r="AC509" s="13"/>
      <c r="AD509" s="13"/>
      <c r="AE509" s="16"/>
      <c r="AF509" s="16"/>
      <c r="AG509" s="55" t="s">
        <v>2389</v>
      </c>
      <c r="AH509" s="14"/>
      <c r="AI509" s="17" t="s">
        <v>1343</v>
      </c>
      <c r="AJ509" t="s">
        <v>286</v>
      </c>
      <c r="AK509" s="56" t="s">
        <v>325</v>
      </c>
      <c r="AL509" s="16"/>
    </row>
    <row r="510" spans="1:38">
      <c r="A510" s="13"/>
      <c r="C510" s="14"/>
      <c r="D510" s="15"/>
      <c r="E510" s="13"/>
      <c r="F510" s="13"/>
      <c r="G510" s="13"/>
      <c r="H510" s="13"/>
      <c r="J510" s="13"/>
      <c r="K510" s="16"/>
      <c r="L510" s="17"/>
      <c r="M510" s="13"/>
      <c r="N510" s="15"/>
      <c r="O510" s="13"/>
      <c r="P510" s="13"/>
      <c r="Q510" s="13"/>
      <c r="R510" s="13"/>
      <c r="S510" s="13"/>
      <c r="T510" s="13"/>
      <c r="U510" s="15"/>
      <c r="W510" s="13"/>
      <c r="X510" s="13"/>
      <c r="Y510" s="13"/>
      <c r="Z510" s="17"/>
      <c r="AA510" s="16"/>
      <c r="AB510" s="17"/>
      <c r="AC510" s="13"/>
      <c r="AD510" s="13"/>
      <c r="AE510" s="16"/>
      <c r="AF510" s="16"/>
      <c r="AG510" s="55" t="s">
        <v>2390</v>
      </c>
      <c r="AH510" s="14"/>
      <c r="AI510" s="17" t="s">
        <v>1344</v>
      </c>
      <c r="AJ510" t="s">
        <v>286</v>
      </c>
      <c r="AK510" s="56" t="s">
        <v>325</v>
      </c>
      <c r="AL510" s="16"/>
    </row>
    <row r="511" spans="1:38">
      <c r="A511" s="13"/>
      <c r="C511" s="14"/>
      <c r="D511" s="15"/>
      <c r="E511" s="13"/>
      <c r="F511" s="13"/>
      <c r="G511" s="13"/>
      <c r="H511" s="13"/>
      <c r="J511" s="13"/>
      <c r="K511" s="16"/>
      <c r="L511" s="17"/>
      <c r="M511" s="13"/>
      <c r="N511" s="15"/>
      <c r="O511" s="13"/>
      <c r="P511" s="13"/>
      <c r="Q511" s="13"/>
      <c r="R511" s="13"/>
      <c r="S511" s="13"/>
      <c r="T511" s="13"/>
      <c r="U511" s="15"/>
      <c r="W511" s="13"/>
      <c r="X511" s="13"/>
      <c r="Y511" s="13"/>
      <c r="Z511" s="17"/>
      <c r="AA511" s="16"/>
      <c r="AB511" s="17"/>
      <c r="AC511" s="13"/>
      <c r="AD511" s="13"/>
      <c r="AE511" s="16"/>
      <c r="AF511" s="16"/>
      <c r="AG511" s="55" t="s">
        <v>2391</v>
      </c>
      <c r="AH511" s="14"/>
      <c r="AI511" s="17" t="s">
        <v>1345</v>
      </c>
      <c r="AJ511" t="s">
        <v>286</v>
      </c>
      <c r="AK511" s="56" t="s">
        <v>325</v>
      </c>
      <c r="AL511" s="16"/>
    </row>
    <row r="512" spans="1:38">
      <c r="A512" s="13"/>
      <c r="C512" s="14"/>
      <c r="D512" s="15"/>
      <c r="E512" s="13"/>
      <c r="F512" s="13"/>
      <c r="G512" s="13"/>
      <c r="H512" s="13"/>
      <c r="J512" s="13"/>
      <c r="K512" s="16"/>
      <c r="L512" s="17"/>
      <c r="M512" s="13"/>
      <c r="N512" s="15"/>
      <c r="O512" s="13"/>
      <c r="P512" s="13"/>
      <c r="Q512" s="13"/>
      <c r="R512" s="13"/>
      <c r="S512" s="13"/>
      <c r="T512" s="13"/>
      <c r="U512" s="15"/>
      <c r="W512" s="13"/>
      <c r="X512" s="13"/>
      <c r="Y512" s="13"/>
      <c r="Z512" s="17"/>
      <c r="AA512" s="16"/>
      <c r="AB512" s="17"/>
      <c r="AC512" s="13"/>
      <c r="AD512" s="13"/>
      <c r="AE512" s="16"/>
      <c r="AF512" s="16"/>
      <c r="AG512" s="55" t="s">
        <v>2392</v>
      </c>
      <c r="AH512" s="14"/>
      <c r="AI512" s="17" t="s">
        <v>1346</v>
      </c>
      <c r="AJ512" t="s">
        <v>286</v>
      </c>
      <c r="AK512" s="56" t="s">
        <v>325</v>
      </c>
      <c r="AL512" s="16"/>
    </row>
    <row r="513" spans="1:38">
      <c r="A513" s="13"/>
      <c r="C513" s="14"/>
      <c r="D513" s="15"/>
      <c r="E513" s="13"/>
      <c r="F513" s="13"/>
      <c r="G513" s="13"/>
      <c r="H513" s="13"/>
      <c r="J513" s="13"/>
      <c r="K513" s="16"/>
      <c r="L513" s="17"/>
      <c r="M513" s="13"/>
      <c r="N513" s="15"/>
      <c r="O513" s="13"/>
      <c r="P513" s="13"/>
      <c r="Q513" s="13"/>
      <c r="R513" s="13"/>
      <c r="S513" s="13"/>
      <c r="T513" s="13"/>
      <c r="U513" s="15"/>
      <c r="W513" s="13"/>
      <c r="X513" s="13"/>
      <c r="Y513" s="13"/>
      <c r="Z513" s="17"/>
      <c r="AA513" s="16"/>
      <c r="AB513" s="17"/>
      <c r="AC513" s="13"/>
      <c r="AD513" s="13"/>
      <c r="AE513" s="16"/>
      <c r="AF513" s="16"/>
      <c r="AG513" s="55" t="s">
        <v>2393</v>
      </c>
      <c r="AH513" s="14"/>
      <c r="AI513" s="17" t="s">
        <v>1347</v>
      </c>
      <c r="AJ513" t="s">
        <v>286</v>
      </c>
      <c r="AK513" s="56" t="s">
        <v>325</v>
      </c>
      <c r="AL513" s="16"/>
    </row>
    <row r="514" spans="1:38">
      <c r="A514" s="13"/>
      <c r="C514" s="14"/>
      <c r="D514" s="15"/>
      <c r="E514" s="13"/>
      <c r="F514" s="13"/>
      <c r="G514" s="13"/>
      <c r="H514" s="13"/>
      <c r="J514" s="13"/>
      <c r="K514" s="16"/>
      <c r="L514" s="17"/>
      <c r="M514" s="13"/>
      <c r="N514" s="15"/>
      <c r="O514" s="13"/>
      <c r="P514" s="13"/>
      <c r="Q514" s="13"/>
      <c r="R514" s="13"/>
      <c r="S514" s="13"/>
      <c r="T514" s="13"/>
      <c r="U514" s="15"/>
      <c r="W514" s="13"/>
      <c r="X514" s="13"/>
      <c r="Y514" s="13"/>
      <c r="Z514" s="17"/>
      <c r="AA514" s="16"/>
      <c r="AB514" s="17"/>
      <c r="AC514" s="13"/>
      <c r="AD514" s="13"/>
      <c r="AE514" s="16"/>
      <c r="AF514" s="16"/>
      <c r="AG514" s="55" t="s">
        <v>2394</v>
      </c>
      <c r="AH514" s="14"/>
      <c r="AI514" s="17" t="s">
        <v>1348</v>
      </c>
      <c r="AJ514" t="s">
        <v>286</v>
      </c>
      <c r="AK514" s="56" t="s">
        <v>325</v>
      </c>
      <c r="AL514" s="16"/>
    </row>
    <row r="515" spans="1:38">
      <c r="A515" s="13"/>
      <c r="C515" s="14"/>
      <c r="D515" s="15"/>
      <c r="E515" s="13"/>
      <c r="F515" s="13"/>
      <c r="G515" s="13"/>
      <c r="H515" s="13"/>
      <c r="J515" s="13"/>
      <c r="K515" s="16"/>
      <c r="L515" s="17"/>
      <c r="M515" s="13"/>
      <c r="N515" s="15"/>
      <c r="O515" s="13"/>
      <c r="P515" s="13"/>
      <c r="Q515" s="13"/>
      <c r="R515" s="13"/>
      <c r="S515" s="13"/>
      <c r="T515" s="13"/>
      <c r="U515" s="15"/>
      <c r="W515" s="13"/>
      <c r="X515" s="13"/>
      <c r="Y515" s="13"/>
      <c r="Z515" s="17"/>
      <c r="AA515" s="16"/>
      <c r="AB515" s="17"/>
      <c r="AC515" s="13"/>
      <c r="AD515" s="13"/>
      <c r="AE515" s="16"/>
      <c r="AF515" s="16"/>
      <c r="AG515" s="55" t="s">
        <v>2395</v>
      </c>
      <c r="AH515" s="14"/>
      <c r="AI515" s="17" t="s">
        <v>1349</v>
      </c>
      <c r="AJ515" t="s">
        <v>286</v>
      </c>
      <c r="AK515" s="56" t="s">
        <v>325</v>
      </c>
      <c r="AL515" s="16"/>
    </row>
    <row r="516" spans="1:38">
      <c r="A516" s="13"/>
      <c r="C516" s="14"/>
      <c r="D516" s="15"/>
      <c r="E516" s="13"/>
      <c r="F516" s="13"/>
      <c r="G516" s="13"/>
      <c r="H516" s="13"/>
      <c r="J516" s="13"/>
      <c r="K516" s="16"/>
      <c r="L516" s="17"/>
      <c r="M516" s="13"/>
      <c r="N516" s="15"/>
      <c r="O516" s="13"/>
      <c r="P516" s="13"/>
      <c r="Q516" s="13"/>
      <c r="R516" s="13"/>
      <c r="S516" s="13"/>
      <c r="T516" s="13"/>
      <c r="U516" s="15"/>
      <c r="W516" s="13"/>
      <c r="X516" s="13"/>
      <c r="Y516" s="13"/>
      <c r="Z516" s="17"/>
      <c r="AA516" s="16"/>
      <c r="AB516" s="17"/>
      <c r="AC516" s="13"/>
      <c r="AD516" s="13"/>
      <c r="AE516" s="16"/>
      <c r="AF516" s="16"/>
      <c r="AG516" s="55" t="s">
        <v>2396</v>
      </c>
      <c r="AH516" s="14"/>
      <c r="AI516" s="17" t="s">
        <v>1350</v>
      </c>
      <c r="AJ516" t="s">
        <v>286</v>
      </c>
      <c r="AK516" s="56" t="s">
        <v>325</v>
      </c>
      <c r="AL516" s="16"/>
    </row>
    <row r="517" spans="1:38">
      <c r="A517" s="13"/>
      <c r="C517" s="14"/>
      <c r="D517" s="15"/>
      <c r="E517" s="13"/>
      <c r="F517" s="13"/>
      <c r="G517" s="13"/>
      <c r="H517" s="13"/>
      <c r="J517" s="13"/>
      <c r="K517" s="16"/>
      <c r="L517" s="17"/>
      <c r="M517" s="13"/>
      <c r="N517" s="15"/>
      <c r="O517" s="13"/>
      <c r="P517" s="13"/>
      <c r="Q517" s="13"/>
      <c r="R517" s="13"/>
      <c r="S517" s="13"/>
      <c r="T517" s="13"/>
      <c r="U517" s="15"/>
      <c r="W517" s="13"/>
      <c r="X517" s="13"/>
      <c r="Y517" s="13"/>
      <c r="Z517" s="17"/>
      <c r="AA517" s="16"/>
      <c r="AB517" s="17"/>
      <c r="AC517" s="13"/>
      <c r="AD517" s="13"/>
      <c r="AE517" s="16"/>
      <c r="AF517" s="16"/>
      <c r="AG517" s="55" t="s">
        <v>2397</v>
      </c>
      <c r="AH517" s="14"/>
      <c r="AI517" s="17" t="s">
        <v>1351</v>
      </c>
      <c r="AJ517" t="s">
        <v>286</v>
      </c>
      <c r="AK517" s="56" t="s">
        <v>325</v>
      </c>
      <c r="AL517" s="16"/>
    </row>
    <row r="518" spans="1:38">
      <c r="A518" s="13"/>
      <c r="C518" s="14"/>
      <c r="D518" s="15"/>
      <c r="E518" s="13"/>
      <c r="F518" s="13"/>
      <c r="G518" s="13"/>
      <c r="H518" s="13"/>
      <c r="J518" s="13"/>
      <c r="K518" s="16"/>
      <c r="L518" s="17"/>
      <c r="M518" s="13"/>
      <c r="N518" s="15"/>
      <c r="O518" s="13"/>
      <c r="P518" s="13"/>
      <c r="Q518" s="13"/>
      <c r="R518" s="13"/>
      <c r="S518" s="13"/>
      <c r="T518" s="13"/>
      <c r="U518" s="15"/>
      <c r="W518" s="13"/>
      <c r="X518" s="13"/>
      <c r="Y518" s="13"/>
      <c r="Z518" s="17"/>
      <c r="AA518" s="16"/>
      <c r="AB518" s="17"/>
      <c r="AC518" s="13"/>
      <c r="AD518" s="13"/>
      <c r="AE518" s="16"/>
      <c r="AF518" s="16"/>
      <c r="AG518" s="55" t="s">
        <v>2398</v>
      </c>
      <c r="AH518" s="14"/>
      <c r="AI518" s="17" t="s">
        <v>1352</v>
      </c>
      <c r="AJ518" t="s">
        <v>286</v>
      </c>
      <c r="AK518" s="56" t="s">
        <v>325</v>
      </c>
      <c r="AL518" s="16"/>
    </row>
    <row r="519" spans="1:38">
      <c r="A519" s="13"/>
      <c r="C519" s="14"/>
      <c r="D519" s="15"/>
      <c r="E519" s="13"/>
      <c r="F519" s="13"/>
      <c r="G519" s="13"/>
      <c r="H519" s="13"/>
      <c r="J519" s="13"/>
      <c r="K519" s="16"/>
      <c r="L519" s="17"/>
      <c r="M519" s="13"/>
      <c r="N519" s="15"/>
      <c r="O519" s="13"/>
      <c r="P519" s="13"/>
      <c r="Q519" s="13"/>
      <c r="R519" s="13"/>
      <c r="S519" s="13"/>
      <c r="T519" s="13"/>
      <c r="U519" s="15"/>
      <c r="W519" s="13"/>
      <c r="X519" s="13"/>
      <c r="Y519" s="13"/>
      <c r="Z519" s="17"/>
      <c r="AA519" s="16"/>
      <c r="AB519" s="17"/>
      <c r="AC519" s="13"/>
      <c r="AD519" s="13"/>
      <c r="AE519" s="16"/>
      <c r="AF519" s="16"/>
      <c r="AG519" s="55" t="s">
        <v>2399</v>
      </c>
      <c r="AH519" s="14"/>
      <c r="AI519" s="17" t="s">
        <v>1353</v>
      </c>
      <c r="AJ519" t="s">
        <v>286</v>
      </c>
      <c r="AK519" s="56" t="s">
        <v>325</v>
      </c>
      <c r="AL519" s="16"/>
    </row>
    <row r="520" spans="1:38">
      <c r="A520" s="13"/>
      <c r="C520" s="14"/>
      <c r="D520" s="15"/>
      <c r="E520" s="13"/>
      <c r="F520" s="13"/>
      <c r="G520" s="13"/>
      <c r="H520" s="13"/>
      <c r="J520" s="13"/>
      <c r="K520" s="16"/>
      <c r="L520" s="17"/>
      <c r="M520" s="13"/>
      <c r="N520" s="15"/>
      <c r="O520" s="13"/>
      <c r="P520" s="13"/>
      <c r="Q520" s="13"/>
      <c r="R520" s="13"/>
      <c r="S520" s="13"/>
      <c r="T520" s="13"/>
      <c r="U520" s="15"/>
      <c r="W520" s="13"/>
      <c r="X520" s="13"/>
      <c r="Y520" s="13"/>
      <c r="Z520" s="17"/>
      <c r="AA520" s="16"/>
      <c r="AB520" s="17"/>
      <c r="AC520" s="13"/>
      <c r="AD520" s="13"/>
      <c r="AE520" s="16"/>
      <c r="AF520" s="16"/>
      <c r="AG520" s="55" t="s">
        <v>2400</v>
      </c>
      <c r="AH520" s="14"/>
      <c r="AI520" s="17" t="s">
        <v>1354</v>
      </c>
      <c r="AJ520" t="s">
        <v>286</v>
      </c>
      <c r="AK520" s="56" t="s">
        <v>325</v>
      </c>
      <c r="AL520" s="16"/>
    </row>
    <row r="521" spans="1:38">
      <c r="A521" s="13"/>
      <c r="C521" s="14"/>
      <c r="D521" s="15"/>
      <c r="E521" s="13"/>
      <c r="F521" s="13"/>
      <c r="G521" s="13"/>
      <c r="H521" s="13"/>
      <c r="J521" s="13"/>
      <c r="K521" s="16"/>
      <c r="L521" s="17"/>
      <c r="M521" s="13"/>
      <c r="N521" s="15"/>
      <c r="O521" s="13"/>
      <c r="P521" s="13"/>
      <c r="Q521" s="13"/>
      <c r="R521" s="13"/>
      <c r="S521" s="13"/>
      <c r="T521" s="13"/>
      <c r="U521" s="15"/>
      <c r="W521" s="13"/>
      <c r="X521" s="13"/>
      <c r="Y521" s="13"/>
      <c r="Z521" s="17"/>
      <c r="AA521" s="16"/>
      <c r="AB521" s="17"/>
      <c r="AC521" s="13"/>
      <c r="AD521" s="13"/>
      <c r="AE521" s="16"/>
      <c r="AF521" s="16"/>
      <c r="AG521" s="55" t="s">
        <v>2401</v>
      </c>
      <c r="AH521" s="14"/>
      <c r="AI521" s="17" t="s">
        <v>1355</v>
      </c>
      <c r="AJ521" t="s">
        <v>286</v>
      </c>
      <c r="AK521" s="56" t="s">
        <v>325</v>
      </c>
      <c r="AL521" s="16"/>
    </row>
    <row r="522" spans="1:38">
      <c r="A522" s="13"/>
      <c r="C522" s="14"/>
      <c r="D522" s="15"/>
      <c r="E522" s="13"/>
      <c r="F522" s="13"/>
      <c r="G522" s="13"/>
      <c r="H522" s="13"/>
      <c r="J522" s="13"/>
      <c r="K522" s="16"/>
      <c r="L522" s="17"/>
      <c r="M522" s="13"/>
      <c r="N522" s="15"/>
      <c r="O522" s="13"/>
      <c r="P522" s="13"/>
      <c r="Q522" s="13"/>
      <c r="R522" s="13"/>
      <c r="S522" s="13"/>
      <c r="T522" s="13"/>
      <c r="U522" s="15"/>
      <c r="W522" s="13"/>
      <c r="X522" s="13"/>
      <c r="Y522" s="13"/>
      <c r="Z522" s="17"/>
      <c r="AA522" s="16"/>
      <c r="AB522" s="17"/>
      <c r="AC522" s="13"/>
      <c r="AD522" s="13"/>
      <c r="AE522" s="16"/>
      <c r="AF522" s="16"/>
      <c r="AG522" s="55" t="s">
        <v>2402</v>
      </c>
      <c r="AH522" s="14"/>
      <c r="AI522" s="17" t="s">
        <v>1356</v>
      </c>
      <c r="AJ522" t="s">
        <v>286</v>
      </c>
      <c r="AK522" s="56" t="s">
        <v>325</v>
      </c>
      <c r="AL522" s="16"/>
    </row>
    <row r="523" spans="1:38">
      <c r="A523" s="13"/>
      <c r="C523" s="14"/>
      <c r="D523" s="15"/>
      <c r="E523" s="13"/>
      <c r="F523" s="13"/>
      <c r="G523" s="13"/>
      <c r="H523" s="13"/>
      <c r="J523" s="13"/>
      <c r="K523" s="16"/>
      <c r="L523" s="17"/>
      <c r="M523" s="13"/>
      <c r="N523" s="15"/>
      <c r="O523" s="13"/>
      <c r="P523" s="13"/>
      <c r="Q523" s="13"/>
      <c r="R523" s="13"/>
      <c r="S523" s="13"/>
      <c r="T523" s="13"/>
      <c r="U523" s="15"/>
      <c r="W523" s="13"/>
      <c r="X523" s="13"/>
      <c r="Y523" s="13"/>
      <c r="Z523" s="17"/>
      <c r="AA523" s="16"/>
      <c r="AB523" s="17"/>
      <c r="AC523" s="13"/>
      <c r="AD523" s="13"/>
      <c r="AE523" s="16"/>
      <c r="AF523" s="16"/>
      <c r="AG523" s="55" t="s">
        <v>2403</v>
      </c>
      <c r="AH523" s="14"/>
      <c r="AI523" s="17" t="s">
        <v>1357</v>
      </c>
      <c r="AJ523" t="s">
        <v>286</v>
      </c>
      <c r="AK523" s="56" t="s">
        <v>325</v>
      </c>
      <c r="AL523" s="16"/>
    </row>
    <row r="524" spans="1:38">
      <c r="A524" s="13"/>
      <c r="C524" s="14"/>
      <c r="D524" s="15"/>
      <c r="E524" s="13"/>
      <c r="F524" s="13"/>
      <c r="G524" s="13"/>
      <c r="H524" s="13"/>
      <c r="J524" s="13"/>
      <c r="K524" s="16"/>
      <c r="L524" s="17"/>
      <c r="M524" s="13"/>
      <c r="N524" s="15"/>
      <c r="O524" s="13"/>
      <c r="P524" s="13"/>
      <c r="Q524" s="13"/>
      <c r="R524" s="13"/>
      <c r="S524" s="13"/>
      <c r="T524" s="13"/>
      <c r="U524" s="15"/>
      <c r="W524" s="13"/>
      <c r="X524" s="13"/>
      <c r="Y524" s="13"/>
      <c r="Z524" s="17"/>
      <c r="AA524" s="16"/>
      <c r="AB524" s="17"/>
      <c r="AC524" s="13"/>
      <c r="AD524" s="13"/>
      <c r="AE524" s="16"/>
      <c r="AF524" s="16"/>
      <c r="AG524" s="55" t="s">
        <v>2404</v>
      </c>
      <c r="AH524" s="14"/>
      <c r="AI524" s="17" t="s">
        <v>1358</v>
      </c>
      <c r="AJ524" t="s">
        <v>286</v>
      </c>
      <c r="AK524" s="56" t="s">
        <v>325</v>
      </c>
      <c r="AL524" s="16"/>
    </row>
    <row r="525" spans="1:38">
      <c r="A525" s="13"/>
      <c r="C525" s="14"/>
      <c r="D525" s="15"/>
      <c r="E525" s="13"/>
      <c r="F525" s="13"/>
      <c r="G525" s="13"/>
      <c r="H525" s="13"/>
      <c r="J525" s="13"/>
      <c r="K525" s="16"/>
      <c r="L525" s="17"/>
      <c r="M525" s="13"/>
      <c r="N525" s="15"/>
      <c r="O525" s="13"/>
      <c r="P525" s="13"/>
      <c r="Q525" s="13"/>
      <c r="R525" s="13"/>
      <c r="S525" s="13"/>
      <c r="T525" s="13"/>
      <c r="U525" s="15"/>
      <c r="W525" s="13"/>
      <c r="X525" s="13"/>
      <c r="Y525" s="13"/>
      <c r="Z525" s="17"/>
      <c r="AA525" s="16"/>
      <c r="AB525" s="17"/>
      <c r="AC525" s="13"/>
      <c r="AD525" s="13"/>
      <c r="AE525" s="16"/>
      <c r="AF525" s="16"/>
      <c r="AG525" s="55" t="s">
        <v>2405</v>
      </c>
      <c r="AH525" s="14"/>
      <c r="AI525" s="17" t="s">
        <v>1359</v>
      </c>
      <c r="AJ525" t="s">
        <v>286</v>
      </c>
      <c r="AK525" s="56" t="s">
        <v>325</v>
      </c>
      <c r="AL525" s="16"/>
    </row>
    <row r="526" spans="1:38">
      <c r="A526" s="13"/>
      <c r="C526" s="14"/>
      <c r="D526" s="15"/>
      <c r="E526" s="13"/>
      <c r="F526" s="13"/>
      <c r="G526" s="13"/>
      <c r="H526" s="13"/>
      <c r="J526" s="13"/>
      <c r="K526" s="16"/>
      <c r="L526" s="17"/>
      <c r="M526" s="13"/>
      <c r="N526" s="15"/>
      <c r="O526" s="13"/>
      <c r="P526" s="13"/>
      <c r="Q526" s="13"/>
      <c r="R526" s="13"/>
      <c r="S526" s="13"/>
      <c r="T526" s="13"/>
      <c r="U526" s="15"/>
      <c r="W526" s="13"/>
      <c r="X526" s="13"/>
      <c r="Y526" s="13"/>
      <c r="Z526" s="17"/>
      <c r="AA526" s="16"/>
      <c r="AB526" s="17"/>
      <c r="AC526" s="13"/>
      <c r="AD526" s="13"/>
      <c r="AE526" s="16"/>
      <c r="AF526" s="16"/>
      <c r="AG526" s="55" t="s">
        <v>2406</v>
      </c>
      <c r="AH526" s="14"/>
      <c r="AI526" s="17" t="s">
        <v>1360</v>
      </c>
      <c r="AJ526" t="s">
        <v>286</v>
      </c>
      <c r="AK526" s="56" t="s">
        <v>271</v>
      </c>
      <c r="AL526" s="16"/>
    </row>
    <row r="527" spans="1:38">
      <c r="A527" s="13"/>
      <c r="C527" s="14"/>
      <c r="D527" s="15"/>
      <c r="E527" s="13"/>
      <c r="F527" s="13"/>
      <c r="G527" s="13"/>
      <c r="H527" s="13"/>
      <c r="J527" s="13"/>
      <c r="K527" s="16"/>
      <c r="L527" s="17"/>
      <c r="M527" s="13"/>
      <c r="N527" s="15"/>
      <c r="O527" s="13"/>
      <c r="P527" s="13"/>
      <c r="Q527" s="13"/>
      <c r="R527" s="13"/>
      <c r="S527" s="13"/>
      <c r="T527" s="13"/>
      <c r="U527" s="15"/>
      <c r="W527" s="13"/>
      <c r="X527" s="13"/>
      <c r="Y527" s="13"/>
      <c r="Z527" s="17"/>
      <c r="AA527" s="16"/>
      <c r="AB527" s="17"/>
      <c r="AC527" s="13"/>
      <c r="AD527" s="13"/>
      <c r="AE527" s="16"/>
      <c r="AF527" s="16"/>
      <c r="AG527" s="55" t="s">
        <v>2407</v>
      </c>
      <c r="AH527" s="14"/>
      <c r="AI527" s="17" t="s">
        <v>1361</v>
      </c>
      <c r="AJ527" t="s">
        <v>286</v>
      </c>
      <c r="AK527" s="56" t="s">
        <v>325</v>
      </c>
      <c r="AL527" s="16"/>
    </row>
    <row r="528" spans="1:38">
      <c r="A528" s="13"/>
      <c r="C528" s="14"/>
      <c r="D528" s="15"/>
      <c r="E528" s="13"/>
      <c r="F528" s="13"/>
      <c r="G528" s="13"/>
      <c r="H528" s="13"/>
      <c r="J528" s="13"/>
      <c r="K528" s="16"/>
      <c r="L528" s="17"/>
      <c r="M528" s="13"/>
      <c r="N528" s="15"/>
      <c r="O528" s="13"/>
      <c r="P528" s="13"/>
      <c r="Q528" s="13"/>
      <c r="R528" s="13"/>
      <c r="S528" s="13"/>
      <c r="T528" s="13"/>
      <c r="U528" s="15"/>
      <c r="W528" s="13"/>
      <c r="X528" s="13"/>
      <c r="Y528" s="13"/>
      <c r="Z528" s="17"/>
      <c r="AA528" s="16"/>
      <c r="AB528" s="17"/>
      <c r="AC528" s="13"/>
      <c r="AD528" s="13"/>
      <c r="AE528" s="16"/>
      <c r="AF528" s="16"/>
      <c r="AG528" s="55" t="s">
        <v>2408</v>
      </c>
      <c r="AH528" s="14"/>
      <c r="AI528" s="17" t="s">
        <v>1362</v>
      </c>
      <c r="AJ528" t="s">
        <v>286</v>
      </c>
      <c r="AK528" s="56" t="s">
        <v>325</v>
      </c>
      <c r="AL528" s="16"/>
    </row>
    <row r="529" spans="1:38">
      <c r="A529" s="13"/>
      <c r="C529" s="14"/>
      <c r="D529" s="15"/>
      <c r="E529" s="13"/>
      <c r="F529" s="13"/>
      <c r="G529" s="13"/>
      <c r="H529" s="13"/>
      <c r="J529" s="13"/>
      <c r="K529" s="16"/>
      <c r="L529" s="17"/>
      <c r="M529" s="13"/>
      <c r="N529" s="15"/>
      <c r="O529" s="13"/>
      <c r="P529" s="13"/>
      <c r="Q529" s="13"/>
      <c r="R529" s="13"/>
      <c r="S529" s="13"/>
      <c r="T529" s="13"/>
      <c r="U529" s="15"/>
      <c r="W529" s="13"/>
      <c r="X529" s="13"/>
      <c r="Y529" s="13"/>
      <c r="Z529" s="17"/>
      <c r="AA529" s="16"/>
      <c r="AB529" s="17"/>
      <c r="AC529" s="13"/>
      <c r="AD529" s="13"/>
      <c r="AE529" s="16"/>
      <c r="AF529" s="16"/>
      <c r="AG529" s="55" t="s">
        <v>2409</v>
      </c>
      <c r="AH529" s="14"/>
      <c r="AI529" s="17" t="s">
        <v>1363</v>
      </c>
      <c r="AJ529" t="s">
        <v>286</v>
      </c>
      <c r="AK529" s="56" t="s">
        <v>325</v>
      </c>
      <c r="AL529" s="16"/>
    </row>
    <row r="530" spans="1:38">
      <c r="A530" s="13"/>
      <c r="C530" s="14"/>
      <c r="D530" s="15"/>
      <c r="E530" s="13"/>
      <c r="F530" s="13"/>
      <c r="G530" s="13"/>
      <c r="H530" s="13"/>
      <c r="J530" s="13"/>
      <c r="K530" s="16"/>
      <c r="L530" s="17"/>
      <c r="M530" s="13"/>
      <c r="N530" s="15"/>
      <c r="O530" s="13"/>
      <c r="P530" s="13"/>
      <c r="Q530" s="13"/>
      <c r="R530" s="13"/>
      <c r="S530" s="13"/>
      <c r="T530" s="13"/>
      <c r="U530" s="15"/>
      <c r="W530" s="13"/>
      <c r="X530" s="13"/>
      <c r="Y530" s="13"/>
      <c r="Z530" s="17"/>
      <c r="AA530" s="16"/>
      <c r="AB530" s="17"/>
      <c r="AC530" s="13"/>
      <c r="AD530" s="13"/>
      <c r="AE530" s="16"/>
      <c r="AF530" s="16"/>
      <c r="AG530" s="55" t="s">
        <v>2410</v>
      </c>
      <c r="AH530" s="14"/>
      <c r="AI530" s="17" t="s">
        <v>1364</v>
      </c>
      <c r="AJ530" t="s">
        <v>286</v>
      </c>
      <c r="AK530" s="56" t="s">
        <v>325</v>
      </c>
      <c r="AL530" s="16"/>
    </row>
    <row r="531" spans="1:38">
      <c r="A531" s="13"/>
      <c r="C531" s="14"/>
      <c r="D531" s="15"/>
      <c r="E531" s="13"/>
      <c r="F531" s="13"/>
      <c r="G531" s="13"/>
      <c r="H531" s="13"/>
      <c r="J531" s="13"/>
      <c r="K531" s="16"/>
      <c r="L531" s="17"/>
      <c r="M531" s="13"/>
      <c r="N531" s="15"/>
      <c r="O531" s="13"/>
      <c r="P531" s="13"/>
      <c r="Q531" s="13"/>
      <c r="R531" s="13"/>
      <c r="S531" s="13"/>
      <c r="T531" s="13"/>
      <c r="U531" s="15"/>
      <c r="W531" s="13"/>
      <c r="X531" s="13"/>
      <c r="Y531" s="13"/>
      <c r="Z531" s="17"/>
      <c r="AA531" s="16"/>
      <c r="AB531" s="17"/>
      <c r="AC531" s="13"/>
      <c r="AD531" s="13"/>
      <c r="AE531" s="16"/>
      <c r="AF531" s="16"/>
      <c r="AG531" s="55" t="s">
        <v>2411</v>
      </c>
      <c r="AH531" s="14"/>
      <c r="AI531" s="17" t="s">
        <v>1365</v>
      </c>
      <c r="AJ531" t="s">
        <v>286</v>
      </c>
      <c r="AK531" s="56" t="s">
        <v>271</v>
      </c>
      <c r="AL531" s="16"/>
    </row>
    <row r="532" spans="1:38">
      <c r="A532" s="13"/>
      <c r="C532" s="14"/>
      <c r="D532" s="15"/>
      <c r="E532" s="13"/>
      <c r="F532" s="13"/>
      <c r="G532" s="13"/>
      <c r="H532" s="13"/>
      <c r="J532" s="13"/>
      <c r="K532" s="16"/>
      <c r="L532" s="17"/>
      <c r="M532" s="13"/>
      <c r="N532" s="15"/>
      <c r="O532" s="13"/>
      <c r="P532" s="13"/>
      <c r="Q532" s="13"/>
      <c r="R532" s="13"/>
      <c r="S532" s="13"/>
      <c r="T532" s="13"/>
      <c r="U532" s="15"/>
      <c r="W532" s="13"/>
      <c r="X532" s="13"/>
      <c r="Y532" s="13"/>
      <c r="Z532" s="17"/>
      <c r="AA532" s="16"/>
      <c r="AB532" s="17"/>
      <c r="AC532" s="13"/>
      <c r="AD532" s="13"/>
      <c r="AE532" s="16"/>
      <c r="AF532" s="16"/>
      <c r="AG532" s="55" t="s">
        <v>2412</v>
      </c>
      <c r="AH532" s="14"/>
      <c r="AI532" s="17" t="s">
        <v>1366</v>
      </c>
      <c r="AJ532" t="s">
        <v>286</v>
      </c>
      <c r="AK532" s="56" t="s">
        <v>325</v>
      </c>
      <c r="AL532" s="16"/>
    </row>
    <row r="533" spans="1:38">
      <c r="A533" s="13"/>
      <c r="C533" s="14"/>
      <c r="D533" s="15"/>
      <c r="E533" s="13"/>
      <c r="F533" s="13"/>
      <c r="G533" s="13"/>
      <c r="H533" s="13"/>
      <c r="J533" s="13"/>
      <c r="K533" s="16"/>
      <c r="L533" s="17"/>
      <c r="M533" s="13"/>
      <c r="N533" s="15"/>
      <c r="O533" s="13"/>
      <c r="P533" s="13"/>
      <c r="Q533" s="13"/>
      <c r="R533" s="13"/>
      <c r="S533" s="13"/>
      <c r="T533" s="13"/>
      <c r="U533" s="15"/>
      <c r="W533" s="13"/>
      <c r="X533" s="13"/>
      <c r="Y533" s="13"/>
      <c r="Z533" s="17"/>
      <c r="AA533" s="16"/>
      <c r="AB533" s="17"/>
      <c r="AC533" s="13"/>
      <c r="AD533" s="13"/>
      <c r="AE533" s="16"/>
      <c r="AF533" s="16"/>
      <c r="AG533" s="55" t="s">
        <v>2413</v>
      </c>
      <c r="AH533" s="14"/>
      <c r="AI533" s="17" t="s">
        <v>1367</v>
      </c>
      <c r="AJ533" t="s">
        <v>286</v>
      </c>
      <c r="AK533" s="56" t="s">
        <v>325</v>
      </c>
      <c r="AL533" s="16"/>
    </row>
    <row r="534" spans="1:38">
      <c r="A534" s="13"/>
      <c r="C534" s="14"/>
      <c r="D534" s="15"/>
      <c r="E534" s="13"/>
      <c r="F534" s="13"/>
      <c r="G534" s="13"/>
      <c r="H534" s="13"/>
      <c r="J534" s="13"/>
      <c r="K534" s="16"/>
      <c r="L534" s="17"/>
      <c r="M534" s="13"/>
      <c r="N534" s="15"/>
      <c r="O534" s="13"/>
      <c r="P534" s="13"/>
      <c r="Q534" s="13"/>
      <c r="R534" s="13"/>
      <c r="S534" s="13"/>
      <c r="T534" s="13"/>
      <c r="U534" s="15"/>
      <c r="W534" s="13"/>
      <c r="X534" s="13"/>
      <c r="Y534" s="13"/>
      <c r="Z534" s="17"/>
      <c r="AA534" s="16"/>
      <c r="AB534" s="17"/>
      <c r="AC534" s="13"/>
      <c r="AD534" s="13"/>
      <c r="AE534" s="16"/>
      <c r="AF534" s="16"/>
      <c r="AG534" s="55" t="s">
        <v>2414</v>
      </c>
      <c r="AH534" s="14"/>
      <c r="AI534" s="17" t="s">
        <v>1368</v>
      </c>
      <c r="AJ534" t="s">
        <v>286</v>
      </c>
      <c r="AK534" s="56" t="s">
        <v>325</v>
      </c>
      <c r="AL534" s="16"/>
    </row>
    <row r="535" spans="1:38">
      <c r="A535" s="13"/>
      <c r="C535" s="14"/>
      <c r="D535" s="15"/>
      <c r="E535" s="13"/>
      <c r="F535" s="13"/>
      <c r="G535" s="13"/>
      <c r="H535" s="13"/>
      <c r="J535" s="13"/>
      <c r="K535" s="16"/>
      <c r="L535" s="17"/>
      <c r="M535" s="13"/>
      <c r="N535" s="15"/>
      <c r="O535" s="13"/>
      <c r="P535" s="13"/>
      <c r="Q535" s="13"/>
      <c r="R535" s="13"/>
      <c r="S535" s="13"/>
      <c r="T535" s="13"/>
      <c r="U535" s="15"/>
      <c r="W535" s="13"/>
      <c r="X535" s="13"/>
      <c r="Y535" s="13"/>
      <c r="Z535" s="17"/>
      <c r="AA535" s="16"/>
      <c r="AB535" s="17"/>
      <c r="AC535" s="13"/>
      <c r="AD535" s="13"/>
      <c r="AE535" s="16"/>
      <c r="AF535" s="16"/>
      <c r="AG535" s="55" t="s">
        <v>2415</v>
      </c>
      <c r="AH535" s="14"/>
      <c r="AI535" s="17" t="s">
        <v>1369</v>
      </c>
      <c r="AJ535" t="s">
        <v>286</v>
      </c>
      <c r="AK535" s="56" t="s">
        <v>325</v>
      </c>
      <c r="AL535" s="16"/>
    </row>
    <row r="536" spans="1:38">
      <c r="A536" s="13"/>
      <c r="C536" s="14"/>
      <c r="D536" s="15"/>
      <c r="E536" s="13"/>
      <c r="F536" s="13"/>
      <c r="G536" s="13"/>
      <c r="H536" s="13"/>
      <c r="J536" s="13"/>
      <c r="K536" s="16"/>
      <c r="L536" s="17"/>
      <c r="M536" s="13"/>
      <c r="N536" s="15"/>
      <c r="O536" s="13"/>
      <c r="P536" s="13"/>
      <c r="Q536" s="13"/>
      <c r="R536" s="13"/>
      <c r="S536" s="13"/>
      <c r="T536" s="13"/>
      <c r="U536" s="15"/>
      <c r="W536" s="13"/>
      <c r="X536" s="13"/>
      <c r="Y536" s="13"/>
      <c r="Z536" s="17"/>
      <c r="AA536" s="16"/>
      <c r="AB536" s="17"/>
      <c r="AC536" s="13"/>
      <c r="AD536" s="13"/>
      <c r="AE536" s="16"/>
      <c r="AF536" s="16"/>
      <c r="AG536" s="55" t="s">
        <v>2416</v>
      </c>
      <c r="AH536" s="14"/>
      <c r="AI536" s="17" t="s">
        <v>1370</v>
      </c>
      <c r="AJ536" t="s">
        <v>286</v>
      </c>
      <c r="AK536" s="56" t="s">
        <v>325</v>
      </c>
      <c r="AL536" s="16"/>
    </row>
    <row r="537" spans="1:38">
      <c r="A537" s="13"/>
      <c r="C537" s="14"/>
      <c r="D537" s="15"/>
      <c r="E537" s="13"/>
      <c r="F537" s="13"/>
      <c r="G537" s="13"/>
      <c r="H537" s="13"/>
      <c r="J537" s="13"/>
      <c r="K537" s="16"/>
      <c r="L537" s="17"/>
      <c r="M537" s="13"/>
      <c r="N537" s="15"/>
      <c r="O537" s="13"/>
      <c r="P537" s="13"/>
      <c r="Q537" s="13"/>
      <c r="R537" s="13"/>
      <c r="S537" s="13"/>
      <c r="T537" s="13"/>
      <c r="U537" s="15"/>
      <c r="W537" s="13"/>
      <c r="X537" s="13"/>
      <c r="Y537" s="13"/>
      <c r="Z537" s="17"/>
      <c r="AA537" s="16"/>
      <c r="AB537" s="17"/>
      <c r="AC537" s="13"/>
      <c r="AD537" s="13"/>
      <c r="AE537" s="16"/>
      <c r="AF537" s="16"/>
      <c r="AG537" s="55" t="s">
        <v>2417</v>
      </c>
      <c r="AH537" s="14"/>
      <c r="AI537" s="17" t="s">
        <v>1371</v>
      </c>
      <c r="AJ537" t="s">
        <v>286</v>
      </c>
      <c r="AK537" s="56" t="s">
        <v>325</v>
      </c>
      <c r="AL537" s="16"/>
    </row>
    <row r="538" spans="1:38">
      <c r="A538" s="13"/>
      <c r="C538" s="14"/>
      <c r="D538" s="15"/>
      <c r="E538" s="13"/>
      <c r="F538" s="13"/>
      <c r="G538" s="13"/>
      <c r="H538" s="13"/>
      <c r="J538" s="13"/>
      <c r="K538" s="16"/>
      <c r="L538" s="17"/>
      <c r="M538" s="13"/>
      <c r="N538" s="15"/>
      <c r="O538" s="13"/>
      <c r="P538" s="13"/>
      <c r="Q538" s="13"/>
      <c r="R538" s="13"/>
      <c r="S538" s="13"/>
      <c r="T538" s="13"/>
      <c r="U538" s="15"/>
      <c r="W538" s="13"/>
      <c r="X538" s="13"/>
      <c r="Y538" s="13"/>
      <c r="Z538" s="17"/>
      <c r="AA538" s="16"/>
      <c r="AB538" s="17"/>
      <c r="AC538" s="13"/>
      <c r="AD538" s="13"/>
      <c r="AE538" s="16"/>
      <c r="AF538" s="16"/>
      <c r="AG538" s="55" t="s">
        <v>2418</v>
      </c>
      <c r="AH538" s="14"/>
      <c r="AI538" s="17" t="s">
        <v>1372</v>
      </c>
      <c r="AJ538" t="s">
        <v>286</v>
      </c>
      <c r="AK538" s="56" t="s">
        <v>325</v>
      </c>
      <c r="AL538" s="16"/>
    </row>
    <row r="539" spans="1:38">
      <c r="A539" s="13"/>
      <c r="C539" s="14"/>
      <c r="D539" s="15"/>
      <c r="E539" s="13"/>
      <c r="F539" s="13"/>
      <c r="G539" s="13"/>
      <c r="H539" s="13"/>
      <c r="J539" s="13"/>
      <c r="K539" s="16"/>
      <c r="L539" s="17"/>
      <c r="M539" s="13"/>
      <c r="N539" s="15"/>
      <c r="O539" s="13"/>
      <c r="P539" s="13"/>
      <c r="Q539" s="13"/>
      <c r="R539" s="13"/>
      <c r="S539" s="13"/>
      <c r="T539" s="13"/>
      <c r="U539" s="15"/>
      <c r="W539" s="13"/>
      <c r="X539" s="13"/>
      <c r="Y539" s="13"/>
      <c r="Z539" s="17"/>
      <c r="AA539" s="16"/>
      <c r="AB539" s="17"/>
      <c r="AC539" s="13"/>
      <c r="AD539" s="13"/>
      <c r="AE539" s="16"/>
      <c r="AF539" s="16"/>
      <c r="AG539" s="55" t="s">
        <v>2419</v>
      </c>
      <c r="AH539" s="14"/>
      <c r="AI539" s="17" t="s">
        <v>1373</v>
      </c>
      <c r="AJ539" t="s">
        <v>286</v>
      </c>
      <c r="AK539" s="56" t="s">
        <v>271</v>
      </c>
      <c r="AL539" s="16"/>
    </row>
    <row r="540" spans="1:38">
      <c r="A540" s="13"/>
      <c r="C540" s="14"/>
      <c r="D540" s="15"/>
      <c r="E540" s="13"/>
      <c r="F540" s="13"/>
      <c r="G540" s="13"/>
      <c r="H540" s="13"/>
      <c r="J540" s="13"/>
      <c r="K540" s="16"/>
      <c r="L540" s="17"/>
      <c r="M540" s="13"/>
      <c r="N540" s="15"/>
      <c r="O540" s="13"/>
      <c r="P540" s="13"/>
      <c r="Q540" s="13"/>
      <c r="R540" s="13"/>
      <c r="S540" s="13"/>
      <c r="T540" s="13"/>
      <c r="U540" s="15"/>
      <c r="W540" s="13"/>
      <c r="X540" s="13"/>
      <c r="Y540" s="13"/>
      <c r="Z540" s="17"/>
      <c r="AA540" s="16"/>
      <c r="AB540" s="17"/>
      <c r="AC540" s="13"/>
      <c r="AD540" s="13"/>
      <c r="AE540" s="16"/>
      <c r="AF540" s="16"/>
      <c r="AG540" s="55" t="s">
        <v>2420</v>
      </c>
      <c r="AH540" s="14"/>
      <c r="AI540" s="17" t="s">
        <v>1374</v>
      </c>
      <c r="AJ540" t="s">
        <v>286</v>
      </c>
      <c r="AK540" s="56" t="s">
        <v>325</v>
      </c>
      <c r="AL540" s="16"/>
    </row>
    <row r="541" spans="1:38">
      <c r="A541" s="13"/>
      <c r="C541" s="14"/>
      <c r="D541" s="15"/>
      <c r="E541" s="13"/>
      <c r="F541" s="13"/>
      <c r="G541" s="13"/>
      <c r="H541" s="13"/>
      <c r="J541" s="13"/>
      <c r="K541" s="16"/>
      <c r="L541" s="17"/>
      <c r="M541" s="13"/>
      <c r="N541" s="15"/>
      <c r="O541" s="13"/>
      <c r="P541" s="13"/>
      <c r="Q541" s="13"/>
      <c r="R541" s="13"/>
      <c r="S541" s="13"/>
      <c r="T541" s="13"/>
      <c r="U541" s="15"/>
      <c r="W541" s="13"/>
      <c r="X541" s="13"/>
      <c r="Y541" s="13"/>
      <c r="Z541" s="17"/>
      <c r="AA541" s="16"/>
      <c r="AB541" s="17"/>
      <c r="AC541" s="13"/>
      <c r="AD541" s="13"/>
      <c r="AE541" s="16"/>
      <c r="AF541" s="16"/>
      <c r="AG541" s="55" t="s">
        <v>2421</v>
      </c>
      <c r="AH541" s="14"/>
      <c r="AI541" s="17" t="s">
        <v>1375</v>
      </c>
      <c r="AJ541" t="s">
        <v>286</v>
      </c>
      <c r="AK541" s="56" t="s">
        <v>325</v>
      </c>
      <c r="AL541" s="16"/>
    </row>
    <row r="542" spans="1:38">
      <c r="A542" s="13"/>
      <c r="C542" s="14"/>
      <c r="D542" s="15"/>
      <c r="E542" s="13"/>
      <c r="F542" s="13"/>
      <c r="G542" s="13"/>
      <c r="H542" s="13"/>
      <c r="J542" s="13"/>
      <c r="K542" s="16"/>
      <c r="L542" s="17"/>
      <c r="M542" s="13"/>
      <c r="N542" s="15"/>
      <c r="O542" s="13"/>
      <c r="P542" s="13"/>
      <c r="Q542" s="13"/>
      <c r="R542" s="13"/>
      <c r="S542" s="13"/>
      <c r="T542" s="13"/>
      <c r="U542" s="15"/>
      <c r="W542" s="13"/>
      <c r="X542" s="13"/>
      <c r="Y542" s="13"/>
      <c r="Z542" s="17"/>
      <c r="AA542" s="16"/>
      <c r="AB542" s="17"/>
      <c r="AC542" s="13"/>
      <c r="AD542" s="13"/>
      <c r="AE542" s="16"/>
      <c r="AF542" s="16"/>
      <c r="AG542" s="55" t="s">
        <v>2422</v>
      </c>
      <c r="AH542" s="14"/>
      <c r="AI542" s="17" t="s">
        <v>1376</v>
      </c>
      <c r="AJ542" t="s">
        <v>286</v>
      </c>
      <c r="AK542" s="56" t="s">
        <v>325</v>
      </c>
      <c r="AL542" s="16"/>
    </row>
    <row r="543" spans="1:38">
      <c r="A543" s="13"/>
      <c r="C543" s="14"/>
      <c r="D543" s="15"/>
      <c r="E543" s="13"/>
      <c r="F543" s="13"/>
      <c r="G543" s="13"/>
      <c r="H543" s="13"/>
      <c r="J543" s="13"/>
      <c r="K543" s="16"/>
      <c r="L543" s="17"/>
      <c r="M543" s="13"/>
      <c r="N543" s="15"/>
      <c r="O543" s="13"/>
      <c r="P543" s="13"/>
      <c r="Q543" s="13"/>
      <c r="R543" s="13"/>
      <c r="S543" s="13"/>
      <c r="T543" s="13"/>
      <c r="U543" s="15"/>
      <c r="W543" s="13"/>
      <c r="X543" s="13"/>
      <c r="Y543" s="13"/>
      <c r="Z543" s="17"/>
      <c r="AA543" s="16"/>
      <c r="AB543" s="17"/>
      <c r="AC543" s="13"/>
      <c r="AD543" s="13"/>
      <c r="AE543" s="16"/>
      <c r="AF543" s="16"/>
      <c r="AG543" s="55" t="s">
        <v>2423</v>
      </c>
      <c r="AH543" s="14"/>
      <c r="AI543" s="17" t="s">
        <v>1377</v>
      </c>
      <c r="AJ543" t="s">
        <v>286</v>
      </c>
      <c r="AK543" s="56" t="s">
        <v>325</v>
      </c>
      <c r="AL543" s="16"/>
    </row>
    <row r="544" spans="1:38">
      <c r="A544" s="13"/>
      <c r="C544" s="14"/>
      <c r="D544" s="15"/>
      <c r="E544" s="13"/>
      <c r="F544" s="13"/>
      <c r="G544" s="13"/>
      <c r="H544" s="13"/>
      <c r="J544" s="13"/>
      <c r="K544" s="16"/>
      <c r="L544" s="17"/>
      <c r="M544" s="13"/>
      <c r="N544" s="15"/>
      <c r="O544" s="13"/>
      <c r="P544" s="13"/>
      <c r="Q544" s="13"/>
      <c r="R544" s="13"/>
      <c r="S544" s="13"/>
      <c r="T544" s="13"/>
      <c r="U544" s="15"/>
      <c r="W544" s="13"/>
      <c r="X544" s="13"/>
      <c r="Y544" s="13"/>
      <c r="Z544" s="17"/>
      <c r="AA544" s="16"/>
      <c r="AB544" s="17"/>
      <c r="AC544" s="13"/>
      <c r="AD544" s="13"/>
      <c r="AE544" s="16"/>
      <c r="AF544" s="16"/>
      <c r="AG544" s="55" t="s">
        <v>2424</v>
      </c>
      <c r="AH544" s="14"/>
      <c r="AI544" s="17" t="s">
        <v>1378</v>
      </c>
      <c r="AJ544" t="s">
        <v>286</v>
      </c>
      <c r="AK544" s="56" t="s">
        <v>325</v>
      </c>
      <c r="AL544" s="16"/>
    </row>
    <row r="545" spans="1:38">
      <c r="A545" s="13"/>
      <c r="C545" s="14"/>
      <c r="D545" s="15"/>
      <c r="E545" s="13"/>
      <c r="F545" s="13"/>
      <c r="G545" s="13"/>
      <c r="H545" s="13"/>
      <c r="J545" s="13"/>
      <c r="K545" s="16"/>
      <c r="L545" s="17"/>
      <c r="M545" s="13"/>
      <c r="N545" s="15"/>
      <c r="O545" s="13"/>
      <c r="P545" s="13"/>
      <c r="Q545" s="13"/>
      <c r="R545" s="13"/>
      <c r="S545" s="13"/>
      <c r="T545" s="13"/>
      <c r="U545" s="15"/>
      <c r="W545" s="13"/>
      <c r="X545" s="13"/>
      <c r="Y545" s="13"/>
      <c r="Z545" s="17"/>
      <c r="AA545" s="16"/>
      <c r="AB545" s="17"/>
      <c r="AC545" s="13"/>
      <c r="AD545" s="13"/>
      <c r="AE545" s="16"/>
      <c r="AF545" s="16"/>
      <c r="AG545" s="55" t="s">
        <v>2425</v>
      </c>
      <c r="AH545" s="14"/>
      <c r="AI545" s="17" t="s">
        <v>1379</v>
      </c>
      <c r="AJ545" t="s">
        <v>286</v>
      </c>
      <c r="AK545" s="56" t="s">
        <v>325</v>
      </c>
      <c r="AL545" s="16"/>
    </row>
    <row r="546" spans="1:38">
      <c r="A546" s="13"/>
      <c r="C546" s="14"/>
      <c r="D546" s="15"/>
      <c r="E546" s="13"/>
      <c r="F546" s="13"/>
      <c r="G546" s="13"/>
      <c r="H546" s="13"/>
      <c r="J546" s="13"/>
      <c r="K546" s="16"/>
      <c r="L546" s="17"/>
      <c r="M546" s="13"/>
      <c r="N546" s="15"/>
      <c r="O546" s="13"/>
      <c r="P546" s="13"/>
      <c r="Q546" s="13"/>
      <c r="R546" s="13"/>
      <c r="S546" s="13"/>
      <c r="T546" s="13"/>
      <c r="U546" s="15"/>
      <c r="W546" s="13"/>
      <c r="X546" s="13"/>
      <c r="Y546" s="13"/>
      <c r="Z546" s="17"/>
      <c r="AA546" s="16"/>
      <c r="AB546" s="17"/>
      <c r="AC546" s="13"/>
      <c r="AD546" s="13"/>
      <c r="AE546" s="16"/>
      <c r="AF546" s="16"/>
      <c r="AG546" s="55" t="s">
        <v>2426</v>
      </c>
      <c r="AH546" s="14"/>
      <c r="AI546" s="17" t="s">
        <v>1380</v>
      </c>
      <c r="AJ546" t="s">
        <v>286</v>
      </c>
      <c r="AK546" s="56" t="s">
        <v>325</v>
      </c>
      <c r="AL546" s="16"/>
    </row>
    <row r="547" spans="1:38">
      <c r="A547" s="13"/>
      <c r="C547" s="14"/>
      <c r="D547" s="15"/>
      <c r="E547" s="13"/>
      <c r="F547" s="13"/>
      <c r="G547" s="13"/>
      <c r="H547" s="13"/>
      <c r="J547" s="13"/>
      <c r="K547" s="16"/>
      <c r="L547" s="17"/>
      <c r="M547" s="13"/>
      <c r="N547" s="15"/>
      <c r="O547" s="13"/>
      <c r="P547" s="13"/>
      <c r="Q547" s="13"/>
      <c r="R547" s="13"/>
      <c r="S547" s="13"/>
      <c r="T547" s="13"/>
      <c r="U547" s="15"/>
      <c r="W547" s="13"/>
      <c r="X547" s="13"/>
      <c r="Y547" s="13"/>
      <c r="Z547" s="17"/>
      <c r="AA547" s="16"/>
      <c r="AB547" s="17"/>
      <c r="AC547" s="13"/>
      <c r="AD547" s="13"/>
      <c r="AE547" s="16"/>
      <c r="AF547" s="16"/>
      <c r="AG547" s="55" t="s">
        <v>2427</v>
      </c>
      <c r="AH547" s="14"/>
      <c r="AI547" s="17" t="s">
        <v>1381</v>
      </c>
      <c r="AJ547" t="s">
        <v>286</v>
      </c>
      <c r="AK547" s="56" t="s">
        <v>325</v>
      </c>
      <c r="AL547" s="16"/>
    </row>
    <row r="548" spans="1:38">
      <c r="A548" s="13"/>
      <c r="C548" s="14"/>
      <c r="D548" s="15"/>
      <c r="E548" s="13"/>
      <c r="F548" s="13"/>
      <c r="G548" s="13"/>
      <c r="H548" s="13"/>
      <c r="J548" s="13"/>
      <c r="K548" s="16"/>
      <c r="L548" s="17"/>
      <c r="M548" s="13"/>
      <c r="N548" s="15"/>
      <c r="O548" s="13"/>
      <c r="P548" s="13"/>
      <c r="Q548" s="13"/>
      <c r="R548" s="13"/>
      <c r="S548" s="13"/>
      <c r="T548" s="13"/>
      <c r="U548" s="15"/>
      <c r="W548" s="13"/>
      <c r="X548" s="13"/>
      <c r="Y548" s="13"/>
      <c r="Z548" s="17"/>
      <c r="AA548" s="16"/>
      <c r="AB548" s="17"/>
      <c r="AC548" s="13"/>
      <c r="AD548" s="13"/>
      <c r="AE548" s="16"/>
      <c r="AF548" s="16"/>
      <c r="AG548" s="55" t="s">
        <v>2428</v>
      </c>
      <c r="AH548" s="14"/>
      <c r="AI548" s="17" t="s">
        <v>1382</v>
      </c>
      <c r="AJ548" t="s">
        <v>286</v>
      </c>
      <c r="AK548" s="56" t="s">
        <v>325</v>
      </c>
      <c r="AL548" s="16"/>
    </row>
    <row r="549" spans="1:38">
      <c r="A549" s="13"/>
      <c r="C549" s="14"/>
      <c r="D549" s="15"/>
      <c r="E549" s="13"/>
      <c r="F549" s="13"/>
      <c r="G549" s="13"/>
      <c r="H549" s="13"/>
      <c r="J549" s="13"/>
      <c r="K549" s="16"/>
      <c r="L549" s="17"/>
      <c r="M549" s="13"/>
      <c r="N549" s="15"/>
      <c r="O549" s="13"/>
      <c r="P549" s="13"/>
      <c r="Q549" s="13"/>
      <c r="R549" s="13"/>
      <c r="S549" s="13"/>
      <c r="T549" s="13"/>
      <c r="U549" s="15"/>
      <c r="W549" s="13"/>
      <c r="X549" s="13"/>
      <c r="Y549" s="13"/>
      <c r="Z549" s="17"/>
      <c r="AA549" s="16"/>
      <c r="AB549" s="17"/>
      <c r="AC549" s="13"/>
      <c r="AD549" s="13"/>
      <c r="AE549" s="16"/>
      <c r="AF549" s="16"/>
      <c r="AG549" s="55" t="s">
        <v>2429</v>
      </c>
      <c r="AH549" s="14"/>
      <c r="AI549" s="17" t="s">
        <v>1383</v>
      </c>
      <c r="AJ549" t="s">
        <v>286</v>
      </c>
      <c r="AK549" s="56" t="s">
        <v>325</v>
      </c>
      <c r="AL549" s="16"/>
    </row>
    <row r="550" spans="1:38">
      <c r="A550" s="13"/>
      <c r="C550" s="14"/>
      <c r="D550" s="15"/>
      <c r="E550" s="13"/>
      <c r="F550" s="13"/>
      <c r="G550" s="13"/>
      <c r="H550" s="13"/>
      <c r="J550" s="13"/>
      <c r="K550" s="16"/>
      <c r="L550" s="17"/>
      <c r="M550" s="13"/>
      <c r="N550" s="15"/>
      <c r="O550" s="13"/>
      <c r="P550" s="13"/>
      <c r="Q550" s="13"/>
      <c r="R550" s="13"/>
      <c r="S550" s="13"/>
      <c r="T550" s="13"/>
      <c r="U550" s="15"/>
      <c r="W550" s="13"/>
      <c r="X550" s="13"/>
      <c r="Y550" s="13"/>
      <c r="Z550" s="17"/>
      <c r="AA550" s="16"/>
      <c r="AB550" s="17"/>
      <c r="AC550" s="13"/>
      <c r="AD550" s="13"/>
      <c r="AE550" s="16"/>
      <c r="AF550" s="16"/>
      <c r="AG550" s="55" t="s">
        <v>2430</v>
      </c>
      <c r="AH550" s="14"/>
      <c r="AI550" s="17" t="s">
        <v>1384</v>
      </c>
      <c r="AJ550" t="s">
        <v>286</v>
      </c>
      <c r="AK550" s="56" t="s">
        <v>325</v>
      </c>
      <c r="AL550" s="16"/>
    </row>
    <row r="551" spans="1:38">
      <c r="A551" s="13"/>
      <c r="C551" s="14"/>
      <c r="D551" s="15"/>
      <c r="E551" s="13"/>
      <c r="F551" s="13"/>
      <c r="G551" s="13"/>
      <c r="H551" s="13"/>
      <c r="J551" s="13"/>
      <c r="K551" s="16"/>
      <c r="L551" s="17"/>
      <c r="M551" s="13"/>
      <c r="N551" s="15"/>
      <c r="O551" s="13"/>
      <c r="P551" s="13"/>
      <c r="Q551" s="13"/>
      <c r="R551" s="13"/>
      <c r="S551" s="13"/>
      <c r="T551" s="13"/>
      <c r="U551" s="15"/>
      <c r="W551" s="13"/>
      <c r="X551" s="13"/>
      <c r="Y551" s="13"/>
      <c r="Z551" s="17"/>
      <c r="AA551" s="16"/>
      <c r="AB551" s="17"/>
      <c r="AC551" s="13"/>
      <c r="AD551" s="13"/>
      <c r="AE551" s="16"/>
      <c r="AF551" s="16"/>
      <c r="AG551" s="55" t="s">
        <v>2431</v>
      </c>
      <c r="AH551" s="14"/>
      <c r="AI551" s="17" t="s">
        <v>1385</v>
      </c>
      <c r="AJ551" t="s">
        <v>286</v>
      </c>
      <c r="AK551" s="56" t="s">
        <v>325</v>
      </c>
      <c r="AL551" s="16"/>
    </row>
    <row r="552" spans="1:38">
      <c r="A552" s="13"/>
      <c r="C552" s="14"/>
      <c r="D552" s="15"/>
      <c r="E552" s="13"/>
      <c r="F552" s="13"/>
      <c r="G552" s="13"/>
      <c r="H552" s="13"/>
      <c r="J552" s="13"/>
      <c r="K552" s="16"/>
      <c r="L552" s="17"/>
      <c r="M552" s="13"/>
      <c r="N552" s="15"/>
      <c r="O552" s="13"/>
      <c r="P552" s="13"/>
      <c r="Q552" s="13"/>
      <c r="R552" s="13"/>
      <c r="S552" s="13"/>
      <c r="T552" s="13"/>
      <c r="U552" s="15"/>
      <c r="W552" s="13"/>
      <c r="X552" s="13"/>
      <c r="Y552" s="13"/>
      <c r="Z552" s="17"/>
      <c r="AA552" s="16"/>
      <c r="AB552" s="17"/>
      <c r="AC552" s="13"/>
      <c r="AD552" s="13"/>
      <c r="AE552" s="16"/>
      <c r="AF552" s="16"/>
      <c r="AG552" s="55" t="s">
        <v>2432</v>
      </c>
      <c r="AH552" s="14"/>
      <c r="AI552" s="17" t="s">
        <v>1386</v>
      </c>
      <c r="AJ552" t="s">
        <v>286</v>
      </c>
      <c r="AK552" s="56" t="s">
        <v>325</v>
      </c>
      <c r="AL552" s="16"/>
    </row>
    <row r="553" spans="1:38">
      <c r="A553" s="13"/>
      <c r="C553" s="14"/>
      <c r="D553" s="15"/>
      <c r="E553" s="13"/>
      <c r="F553" s="13"/>
      <c r="G553" s="13"/>
      <c r="H553" s="13"/>
      <c r="J553" s="13"/>
      <c r="K553" s="16"/>
      <c r="L553" s="17"/>
      <c r="M553" s="13"/>
      <c r="N553" s="15"/>
      <c r="O553" s="13"/>
      <c r="P553" s="13"/>
      <c r="Q553" s="13"/>
      <c r="R553" s="13"/>
      <c r="S553" s="13"/>
      <c r="T553" s="13"/>
      <c r="U553" s="15"/>
      <c r="W553" s="13"/>
      <c r="X553" s="13"/>
      <c r="Y553" s="13"/>
      <c r="Z553" s="17"/>
      <c r="AA553" s="16"/>
      <c r="AB553" s="17"/>
      <c r="AC553" s="13"/>
      <c r="AD553" s="13"/>
      <c r="AE553" s="16"/>
      <c r="AF553" s="16"/>
      <c r="AG553" s="55" t="s">
        <v>2433</v>
      </c>
      <c r="AH553" s="14"/>
      <c r="AI553" s="17" t="s">
        <v>1387</v>
      </c>
      <c r="AJ553" t="s">
        <v>286</v>
      </c>
      <c r="AK553" s="56" t="s">
        <v>325</v>
      </c>
      <c r="AL553" s="16"/>
    </row>
    <row r="554" spans="1:38">
      <c r="A554" s="13"/>
      <c r="C554" s="14"/>
      <c r="D554" s="15"/>
      <c r="E554" s="13"/>
      <c r="F554" s="13"/>
      <c r="G554" s="13"/>
      <c r="H554" s="13"/>
      <c r="J554" s="13"/>
      <c r="K554" s="16"/>
      <c r="L554" s="17"/>
      <c r="M554" s="13"/>
      <c r="N554" s="15"/>
      <c r="O554" s="13"/>
      <c r="P554" s="13"/>
      <c r="Q554" s="13"/>
      <c r="R554" s="13"/>
      <c r="S554" s="13"/>
      <c r="T554" s="13"/>
      <c r="U554" s="15"/>
      <c r="W554" s="13"/>
      <c r="X554" s="13"/>
      <c r="Y554" s="13"/>
      <c r="Z554" s="17"/>
      <c r="AA554" s="16"/>
      <c r="AB554" s="17"/>
      <c r="AC554" s="13"/>
      <c r="AD554" s="13"/>
      <c r="AE554" s="16"/>
      <c r="AF554" s="16"/>
      <c r="AG554" s="55" t="s">
        <v>2434</v>
      </c>
      <c r="AH554" s="14"/>
      <c r="AI554" s="17" t="s">
        <v>1388</v>
      </c>
      <c r="AJ554" t="s">
        <v>286</v>
      </c>
      <c r="AK554" s="56" t="s">
        <v>325</v>
      </c>
      <c r="AL554" s="16"/>
    </row>
    <row r="555" spans="1:38">
      <c r="A555" s="13"/>
      <c r="C555" s="14"/>
      <c r="D555" s="15"/>
      <c r="E555" s="13"/>
      <c r="F555" s="13"/>
      <c r="G555" s="13"/>
      <c r="H555" s="13"/>
      <c r="J555" s="13"/>
      <c r="K555" s="16"/>
      <c r="L555" s="17"/>
      <c r="M555" s="13"/>
      <c r="N555" s="15"/>
      <c r="O555" s="13"/>
      <c r="P555" s="13"/>
      <c r="Q555" s="13"/>
      <c r="R555" s="13"/>
      <c r="S555" s="13"/>
      <c r="T555" s="13"/>
      <c r="U555" s="15"/>
      <c r="W555" s="13"/>
      <c r="X555" s="13"/>
      <c r="Y555" s="13"/>
      <c r="Z555" s="17"/>
      <c r="AA555" s="16"/>
      <c r="AB555" s="17"/>
      <c r="AC555" s="13"/>
      <c r="AD555" s="13"/>
      <c r="AE555" s="16"/>
      <c r="AF555" s="16"/>
      <c r="AG555" s="55" t="s">
        <v>2435</v>
      </c>
      <c r="AH555" s="14"/>
      <c r="AI555" s="17" t="s">
        <v>1389</v>
      </c>
      <c r="AJ555" t="s">
        <v>286</v>
      </c>
      <c r="AK555" s="56" t="s">
        <v>325</v>
      </c>
      <c r="AL555" s="16"/>
    </row>
    <row r="556" spans="1:38">
      <c r="A556" s="13"/>
      <c r="C556" s="14"/>
      <c r="D556" s="15"/>
      <c r="E556" s="13"/>
      <c r="F556" s="13"/>
      <c r="G556" s="13"/>
      <c r="H556" s="13"/>
      <c r="J556" s="13"/>
      <c r="K556" s="16"/>
      <c r="L556" s="17"/>
      <c r="M556" s="13"/>
      <c r="N556" s="15"/>
      <c r="O556" s="13"/>
      <c r="P556" s="13"/>
      <c r="Q556" s="13"/>
      <c r="R556" s="13"/>
      <c r="S556" s="13"/>
      <c r="T556" s="13"/>
      <c r="U556" s="15"/>
      <c r="W556" s="13"/>
      <c r="X556" s="13"/>
      <c r="Y556" s="13"/>
      <c r="Z556" s="17"/>
      <c r="AA556" s="16"/>
      <c r="AB556" s="17"/>
      <c r="AC556" s="13"/>
      <c r="AD556" s="13"/>
      <c r="AE556" s="16"/>
      <c r="AF556" s="16"/>
      <c r="AG556" s="55" t="s">
        <v>2436</v>
      </c>
      <c r="AH556" s="14"/>
      <c r="AI556" s="17" t="s">
        <v>1390</v>
      </c>
      <c r="AJ556" t="s">
        <v>286</v>
      </c>
      <c r="AK556" s="56" t="s">
        <v>325</v>
      </c>
      <c r="AL556" s="16"/>
    </row>
    <row r="557" spans="1:38">
      <c r="A557" s="13"/>
      <c r="C557" s="14"/>
      <c r="D557" s="15"/>
      <c r="E557" s="13"/>
      <c r="F557" s="13"/>
      <c r="G557" s="13"/>
      <c r="H557" s="13"/>
      <c r="J557" s="13"/>
      <c r="K557" s="16"/>
      <c r="L557" s="17"/>
      <c r="M557" s="13"/>
      <c r="N557" s="15"/>
      <c r="O557" s="13"/>
      <c r="P557" s="13"/>
      <c r="Q557" s="13"/>
      <c r="R557" s="13"/>
      <c r="S557" s="13"/>
      <c r="T557" s="13"/>
      <c r="U557" s="15"/>
      <c r="W557" s="13"/>
      <c r="X557" s="13"/>
      <c r="Y557" s="13"/>
      <c r="Z557" s="17"/>
      <c r="AA557" s="16"/>
      <c r="AB557" s="17"/>
      <c r="AC557" s="13"/>
      <c r="AD557" s="13"/>
      <c r="AE557" s="16"/>
      <c r="AF557" s="16"/>
      <c r="AG557" s="55" t="s">
        <v>2437</v>
      </c>
      <c r="AH557" s="14"/>
      <c r="AI557" s="17" t="s">
        <v>1391</v>
      </c>
      <c r="AJ557" t="s">
        <v>286</v>
      </c>
      <c r="AK557" s="56" t="s">
        <v>325</v>
      </c>
      <c r="AL557" s="16"/>
    </row>
    <row r="558" spans="1:38">
      <c r="A558" s="13"/>
      <c r="C558" s="14"/>
      <c r="D558" s="15"/>
      <c r="E558" s="13"/>
      <c r="F558" s="13"/>
      <c r="G558" s="13"/>
      <c r="H558" s="13"/>
      <c r="J558" s="13"/>
      <c r="K558" s="16"/>
      <c r="L558" s="17"/>
      <c r="M558" s="13"/>
      <c r="N558" s="15"/>
      <c r="O558" s="13"/>
      <c r="P558" s="13"/>
      <c r="Q558" s="13"/>
      <c r="R558" s="13"/>
      <c r="S558" s="13"/>
      <c r="T558" s="13"/>
      <c r="U558" s="15"/>
      <c r="W558" s="13"/>
      <c r="X558" s="13"/>
      <c r="Y558" s="13"/>
      <c r="Z558" s="17"/>
      <c r="AA558" s="16"/>
      <c r="AB558" s="17"/>
      <c r="AC558" s="13"/>
      <c r="AD558" s="13"/>
      <c r="AE558" s="16"/>
      <c r="AF558" s="16"/>
      <c r="AG558" s="55" t="s">
        <v>2438</v>
      </c>
      <c r="AH558" s="14"/>
      <c r="AI558" s="17" t="s">
        <v>1392</v>
      </c>
      <c r="AJ558" t="s">
        <v>286</v>
      </c>
      <c r="AK558" s="56" t="s">
        <v>325</v>
      </c>
      <c r="AL558" s="16"/>
    </row>
    <row r="559" spans="1:38">
      <c r="A559" s="13"/>
      <c r="C559" s="14"/>
      <c r="D559" s="15"/>
      <c r="E559" s="13"/>
      <c r="F559" s="13"/>
      <c r="G559" s="13"/>
      <c r="H559" s="13"/>
      <c r="J559" s="13"/>
      <c r="K559" s="16"/>
      <c r="L559" s="17"/>
      <c r="M559" s="13"/>
      <c r="N559" s="15"/>
      <c r="O559" s="13"/>
      <c r="P559" s="13"/>
      <c r="Q559" s="13"/>
      <c r="R559" s="13"/>
      <c r="S559" s="13"/>
      <c r="T559" s="13"/>
      <c r="U559" s="15"/>
      <c r="W559" s="13"/>
      <c r="X559" s="13"/>
      <c r="Y559" s="13"/>
      <c r="Z559" s="17"/>
      <c r="AA559" s="16"/>
      <c r="AB559" s="17"/>
      <c r="AC559" s="13"/>
      <c r="AD559" s="13"/>
      <c r="AE559" s="16"/>
      <c r="AF559" s="16"/>
      <c r="AG559" s="55" t="s">
        <v>2439</v>
      </c>
      <c r="AH559" s="14"/>
      <c r="AI559" s="17" t="s">
        <v>1393</v>
      </c>
      <c r="AJ559" t="s">
        <v>286</v>
      </c>
      <c r="AK559" s="56" t="s">
        <v>325</v>
      </c>
      <c r="AL559" s="16"/>
    </row>
    <row r="560" spans="1:38">
      <c r="A560" s="13"/>
      <c r="C560" s="14"/>
      <c r="D560" s="15"/>
      <c r="E560" s="13"/>
      <c r="F560" s="13"/>
      <c r="G560" s="13"/>
      <c r="H560" s="13"/>
      <c r="J560" s="13"/>
      <c r="K560" s="16"/>
      <c r="L560" s="17"/>
      <c r="M560" s="13"/>
      <c r="N560" s="15"/>
      <c r="O560" s="13"/>
      <c r="P560" s="13"/>
      <c r="Q560" s="13"/>
      <c r="R560" s="13"/>
      <c r="S560" s="13"/>
      <c r="T560" s="13"/>
      <c r="U560" s="15"/>
      <c r="W560" s="13"/>
      <c r="X560" s="13"/>
      <c r="Y560" s="13"/>
      <c r="Z560" s="17"/>
      <c r="AA560" s="16"/>
      <c r="AB560" s="17"/>
      <c r="AC560" s="13"/>
      <c r="AD560" s="13"/>
      <c r="AE560" s="16"/>
      <c r="AF560" s="16"/>
      <c r="AG560" s="55" t="s">
        <v>2440</v>
      </c>
      <c r="AH560" s="14"/>
      <c r="AI560" s="17" t="s">
        <v>1394</v>
      </c>
      <c r="AJ560" t="s">
        <v>286</v>
      </c>
      <c r="AK560" s="56" t="s">
        <v>325</v>
      </c>
      <c r="AL560" s="16"/>
    </row>
    <row r="561" spans="1:38">
      <c r="A561" s="13"/>
      <c r="C561" s="14"/>
      <c r="D561" s="15"/>
      <c r="E561" s="13"/>
      <c r="F561" s="13"/>
      <c r="G561" s="13"/>
      <c r="H561" s="13"/>
      <c r="J561" s="13"/>
      <c r="K561" s="16"/>
      <c r="L561" s="17"/>
      <c r="M561" s="13"/>
      <c r="N561" s="15"/>
      <c r="O561" s="13"/>
      <c r="P561" s="13"/>
      <c r="Q561" s="13"/>
      <c r="R561" s="13"/>
      <c r="S561" s="13"/>
      <c r="T561" s="13"/>
      <c r="U561" s="15"/>
      <c r="W561" s="13"/>
      <c r="X561" s="13"/>
      <c r="Y561" s="13"/>
      <c r="Z561" s="17"/>
      <c r="AA561" s="16"/>
      <c r="AB561" s="17"/>
      <c r="AC561" s="13"/>
      <c r="AD561" s="13"/>
      <c r="AE561" s="16"/>
      <c r="AF561" s="16"/>
      <c r="AG561" s="55" t="s">
        <v>2441</v>
      </c>
      <c r="AH561" s="14"/>
      <c r="AI561" s="17" t="s">
        <v>1395</v>
      </c>
      <c r="AJ561" t="s">
        <v>286</v>
      </c>
      <c r="AK561" s="56" t="s">
        <v>325</v>
      </c>
      <c r="AL561" s="16"/>
    </row>
    <row r="562" spans="1:38">
      <c r="A562" s="13"/>
      <c r="C562" s="14"/>
      <c r="D562" s="15"/>
      <c r="E562" s="13"/>
      <c r="F562" s="13"/>
      <c r="G562" s="13"/>
      <c r="H562" s="13"/>
      <c r="J562" s="13"/>
      <c r="K562" s="16"/>
      <c r="L562" s="17"/>
      <c r="M562" s="13"/>
      <c r="N562" s="15"/>
      <c r="O562" s="13"/>
      <c r="P562" s="13"/>
      <c r="Q562" s="13"/>
      <c r="R562" s="13"/>
      <c r="S562" s="13"/>
      <c r="T562" s="13"/>
      <c r="U562" s="15"/>
      <c r="W562" s="13"/>
      <c r="X562" s="13"/>
      <c r="Y562" s="13"/>
      <c r="Z562" s="17"/>
      <c r="AA562" s="16"/>
      <c r="AB562" s="17"/>
      <c r="AC562" s="13"/>
      <c r="AD562" s="13"/>
      <c r="AE562" s="16"/>
      <c r="AF562" s="16"/>
      <c r="AG562" s="55" t="s">
        <v>2442</v>
      </c>
      <c r="AH562" s="14"/>
      <c r="AI562" s="17" t="s">
        <v>1396</v>
      </c>
      <c r="AJ562" t="s">
        <v>286</v>
      </c>
      <c r="AK562" s="56" t="s">
        <v>325</v>
      </c>
      <c r="AL562" s="16"/>
    </row>
    <row r="563" spans="1:38">
      <c r="A563" s="13"/>
      <c r="C563" s="14"/>
      <c r="D563" s="15"/>
      <c r="E563" s="13"/>
      <c r="F563" s="13"/>
      <c r="G563" s="13"/>
      <c r="H563" s="13"/>
      <c r="J563" s="13"/>
      <c r="K563" s="16"/>
      <c r="L563" s="17"/>
      <c r="M563" s="13"/>
      <c r="N563" s="15"/>
      <c r="O563" s="13"/>
      <c r="P563" s="13"/>
      <c r="Q563" s="13"/>
      <c r="R563" s="13"/>
      <c r="S563" s="13"/>
      <c r="T563" s="13"/>
      <c r="U563" s="15"/>
      <c r="W563" s="13"/>
      <c r="X563" s="13"/>
      <c r="Y563" s="13"/>
      <c r="Z563" s="17"/>
      <c r="AA563" s="16"/>
      <c r="AB563" s="17"/>
      <c r="AC563" s="13"/>
      <c r="AD563" s="13"/>
      <c r="AE563" s="16"/>
      <c r="AF563" s="16"/>
      <c r="AG563" s="55" t="s">
        <v>2443</v>
      </c>
      <c r="AH563" s="14"/>
      <c r="AI563" s="17" t="s">
        <v>1397</v>
      </c>
      <c r="AJ563" t="s">
        <v>286</v>
      </c>
      <c r="AK563" s="56" t="s">
        <v>325</v>
      </c>
      <c r="AL563" s="16"/>
    </row>
    <row r="564" spans="1:38">
      <c r="A564" s="13"/>
      <c r="C564" s="14"/>
      <c r="D564" s="15"/>
      <c r="E564" s="13"/>
      <c r="F564" s="13"/>
      <c r="G564" s="13"/>
      <c r="H564" s="13"/>
      <c r="J564" s="13"/>
      <c r="K564" s="16"/>
      <c r="L564" s="17"/>
      <c r="M564" s="13"/>
      <c r="N564" s="15"/>
      <c r="O564" s="13"/>
      <c r="P564" s="13"/>
      <c r="Q564" s="13"/>
      <c r="R564" s="13"/>
      <c r="S564" s="13"/>
      <c r="T564" s="13"/>
      <c r="U564" s="15"/>
      <c r="W564" s="13"/>
      <c r="X564" s="13"/>
      <c r="Y564" s="13"/>
      <c r="Z564" s="17"/>
      <c r="AA564" s="16"/>
      <c r="AB564" s="17"/>
      <c r="AC564" s="13"/>
      <c r="AD564" s="13"/>
      <c r="AE564" s="16"/>
      <c r="AF564" s="16"/>
      <c r="AG564" s="55" t="s">
        <v>2444</v>
      </c>
      <c r="AH564" s="14"/>
      <c r="AI564" s="17" t="s">
        <v>1398</v>
      </c>
      <c r="AJ564" t="s">
        <v>286</v>
      </c>
      <c r="AK564" s="56" t="s">
        <v>325</v>
      </c>
      <c r="AL564" s="16"/>
    </row>
    <row r="565" spans="1:38">
      <c r="A565" s="13"/>
      <c r="C565" s="14"/>
      <c r="D565" s="15"/>
      <c r="E565" s="13"/>
      <c r="F565" s="13"/>
      <c r="G565" s="13"/>
      <c r="H565" s="13"/>
      <c r="J565" s="13"/>
      <c r="K565" s="16"/>
      <c r="L565" s="17"/>
      <c r="M565" s="13"/>
      <c r="N565" s="15"/>
      <c r="O565" s="13"/>
      <c r="P565" s="13"/>
      <c r="Q565" s="13"/>
      <c r="R565" s="13"/>
      <c r="S565" s="13"/>
      <c r="T565" s="13"/>
      <c r="U565" s="15"/>
      <c r="W565" s="13"/>
      <c r="X565" s="13"/>
      <c r="Y565" s="13"/>
      <c r="Z565" s="17"/>
      <c r="AA565" s="16"/>
      <c r="AB565" s="17"/>
      <c r="AC565" s="13"/>
      <c r="AD565" s="13"/>
      <c r="AE565" s="16"/>
      <c r="AF565" s="16"/>
      <c r="AG565" s="55" t="s">
        <v>2445</v>
      </c>
      <c r="AH565" s="14"/>
      <c r="AI565" s="17" t="s">
        <v>1399</v>
      </c>
      <c r="AJ565" t="s">
        <v>286</v>
      </c>
      <c r="AK565" s="56" t="s">
        <v>325</v>
      </c>
      <c r="AL565" s="16"/>
    </row>
    <row r="566" spans="1:38">
      <c r="A566" s="13"/>
      <c r="C566" s="14"/>
      <c r="D566" s="15"/>
      <c r="E566" s="13"/>
      <c r="F566" s="13"/>
      <c r="G566" s="13"/>
      <c r="H566" s="13"/>
      <c r="J566" s="13"/>
      <c r="K566" s="16"/>
      <c r="L566" s="17"/>
      <c r="M566" s="13"/>
      <c r="N566" s="15"/>
      <c r="O566" s="13"/>
      <c r="P566" s="13"/>
      <c r="Q566" s="13"/>
      <c r="R566" s="13"/>
      <c r="S566" s="13"/>
      <c r="T566" s="13"/>
      <c r="U566" s="15"/>
      <c r="W566" s="13"/>
      <c r="X566" s="13"/>
      <c r="Y566" s="13"/>
      <c r="Z566" s="17"/>
      <c r="AA566" s="16"/>
      <c r="AB566" s="17"/>
      <c r="AC566" s="13"/>
      <c r="AD566" s="13"/>
      <c r="AE566" s="16"/>
      <c r="AF566" s="16"/>
      <c r="AG566" s="55" t="s">
        <v>2446</v>
      </c>
      <c r="AH566" s="14"/>
      <c r="AI566" s="17" t="s">
        <v>1400</v>
      </c>
      <c r="AJ566" t="s">
        <v>286</v>
      </c>
      <c r="AK566" s="56" t="s">
        <v>325</v>
      </c>
      <c r="AL566" s="16"/>
    </row>
    <row r="567" spans="1:38">
      <c r="A567" s="13"/>
      <c r="C567" s="14"/>
      <c r="D567" s="15"/>
      <c r="E567" s="13"/>
      <c r="F567" s="13"/>
      <c r="G567" s="13"/>
      <c r="H567" s="13"/>
      <c r="J567" s="13"/>
      <c r="K567" s="16"/>
      <c r="L567" s="17"/>
      <c r="M567" s="13"/>
      <c r="N567" s="15"/>
      <c r="O567" s="13"/>
      <c r="P567" s="13"/>
      <c r="Q567" s="13"/>
      <c r="R567" s="13"/>
      <c r="S567" s="13"/>
      <c r="T567" s="13"/>
      <c r="U567" s="15"/>
      <c r="W567" s="13"/>
      <c r="X567" s="13"/>
      <c r="Y567" s="13"/>
      <c r="Z567" s="17"/>
      <c r="AA567" s="16"/>
      <c r="AB567" s="17"/>
      <c r="AC567" s="13"/>
      <c r="AD567" s="13"/>
      <c r="AE567" s="16"/>
      <c r="AF567" s="16"/>
      <c r="AG567" s="55" t="s">
        <v>2447</v>
      </c>
      <c r="AH567" s="14"/>
      <c r="AI567" s="17" t="s">
        <v>1401</v>
      </c>
      <c r="AJ567" t="s">
        <v>286</v>
      </c>
      <c r="AK567" s="56" t="s">
        <v>325</v>
      </c>
      <c r="AL567" s="16"/>
    </row>
    <row r="568" spans="1:38">
      <c r="A568" s="13"/>
      <c r="C568" s="14"/>
      <c r="D568" s="15"/>
      <c r="E568" s="13"/>
      <c r="F568" s="13"/>
      <c r="G568" s="13"/>
      <c r="H568" s="13"/>
      <c r="J568" s="13"/>
      <c r="K568" s="16"/>
      <c r="L568" s="17"/>
      <c r="M568" s="13"/>
      <c r="N568" s="15"/>
      <c r="O568" s="13"/>
      <c r="P568" s="13"/>
      <c r="Q568" s="13"/>
      <c r="R568" s="13"/>
      <c r="S568" s="13"/>
      <c r="T568" s="13"/>
      <c r="U568" s="15"/>
      <c r="W568" s="13"/>
      <c r="X568" s="13"/>
      <c r="Y568" s="13"/>
      <c r="Z568" s="17"/>
      <c r="AA568" s="16"/>
      <c r="AB568" s="17"/>
      <c r="AC568" s="13"/>
      <c r="AD568" s="13"/>
      <c r="AE568" s="16"/>
      <c r="AF568" s="16"/>
      <c r="AG568" s="55" t="s">
        <v>2448</v>
      </c>
      <c r="AH568" s="14"/>
      <c r="AI568" s="17" t="s">
        <v>1402</v>
      </c>
      <c r="AJ568" t="s">
        <v>286</v>
      </c>
      <c r="AK568" s="56" t="s">
        <v>325</v>
      </c>
      <c r="AL568" s="16"/>
    </row>
    <row r="569" spans="1:38">
      <c r="A569" s="13"/>
      <c r="C569" s="14"/>
      <c r="D569" s="15"/>
      <c r="E569" s="13"/>
      <c r="F569" s="13"/>
      <c r="G569" s="13"/>
      <c r="H569" s="13"/>
      <c r="J569" s="13"/>
      <c r="K569" s="16"/>
      <c r="L569" s="17"/>
      <c r="M569" s="13"/>
      <c r="N569" s="15"/>
      <c r="O569" s="13"/>
      <c r="P569" s="13"/>
      <c r="Q569" s="13"/>
      <c r="R569" s="13"/>
      <c r="S569" s="13"/>
      <c r="T569" s="13"/>
      <c r="U569" s="15"/>
      <c r="W569" s="13"/>
      <c r="X569" s="13"/>
      <c r="Y569" s="13"/>
      <c r="Z569" s="17"/>
      <c r="AA569" s="16"/>
      <c r="AB569" s="17"/>
      <c r="AC569" s="13"/>
      <c r="AD569" s="13"/>
      <c r="AE569" s="16"/>
      <c r="AF569" s="16"/>
      <c r="AG569" s="55" t="s">
        <v>2449</v>
      </c>
      <c r="AH569" s="14"/>
      <c r="AI569" s="17" t="s">
        <v>1403</v>
      </c>
      <c r="AJ569" t="s">
        <v>286</v>
      </c>
      <c r="AK569" s="56" t="s">
        <v>325</v>
      </c>
      <c r="AL569" s="16"/>
    </row>
    <row r="570" spans="1:38">
      <c r="A570" s="13"/>
      <c r="C570" s="14"/>
      <c r="D570" s="15"/>
      <c r="E570" s="13"/>
      <c r="F570" s="13"/>
      <c r="G570" s="13"/>
      <c r="H570" s="13"/>
      <c r="J570" s="13"/>
      <c r="K570" s="16"/>
      <c r="L570" s="17"/>
      <c r="M570" s="13"/>
      <c r="N570" s="15"/>
      <c r="O570" s="13"/>
      <c r="P570" s="13"/>
      <c r="Q570" s="13"/>
      <c r="R570" s="13"/>
      <c r="S570" s="13"/>
      <c r="T570" s="13"/>
      <c r="U570" s="15"/>
      <c r="W570" s="13"/>
      <c r="X570" s="13"/>
      <c r="Y570" s="13"/>
      <c r="Z570" s="17"/>
      <c r="AA570" s="16"/>
      <c r="AB570" s="17"/>
      <c r="AC570" s="13"/>
      <c r="AD570" s="13"/>
      <c r="AE570" s="16"/>
      <c r="AF570" s="16"/>
      <c r="AG570" s="55" t="s">
        <v>2450</v>
      </c>
      <c r="AH570" s="14"/>
      <c r="AI570" s="17" t="s">
        <v>1404</v>
      </c>
      <c r="AJ570" t="s">
        <v>286</v>
      </c>
      <c r="AK570" s="56" t="s">
        <v>325</v>
      </c>
      <c r="AL570" s="16"/>
    </row>
    <row r="571" spans="1:38">
      <c r="A571" s="13"/>
      <c r="C571" s="14"/>
      <c r="D571" s="15"/>
      <c r="E571" s="13"/>
      <c r="F571" s="13"/>
      <c r="G571" s="13"/>
      <c r="H571" s="13"/>
      <c r="J571" s="13"/>
      <c r="K571" s="16"/>
      <c r="L571" s="17"/>
      <c r="M571" s="13"/>
      <c r="N571" s="15"/>
      <c r="O571" s="13"/>
      <c r="P571" s="13"/>
      <c r="Q571" s="13"/>
      <c r="R571" s="13"/>
      <c r="S571" s="13"/>
      <c r="T571" s="13"/>
      <c r="U571" s="15"/>
      <c r="W571" s="13"/>
      <c r="X571" s="13"/>
      <c r="Y571" s="13"/>
      <c r="Z571" s="17"/>
      <c r="AA571" s="16"/>
      <c r="AB571" s="17"/>
      <c r="AC571" s="13"/>
      <c r="AD571" s="13"/>
      <c r="AE571" s="16"/>
      <c r="AF571" s="16"/>
      <c r="AG571" s="55" t="s">
        <v>2451</v>
      </c>
      <c r="AH571" s="14"/>
      <c r="AI571" s="17" t="s">
        <v>1405</v>
      </c>
      <c r="AJ571" t="s">
        <v>286</v>
      </c>
      <c r="AK571" s="56" t="s">
        <v>325</v>
      </c>
      <c r="AL571" s="16"/>
    </row>
    <row r="572" spans="1:38">
      <c r="A572" s="13"/>
      <c r="C572" s="14"/>
      <c r="D572" s="15"/>
      <c r="E572" s="13"/>
      <c r="F572" s="13"/>
      <c r="G572" s="13"/>
      <c r="H572" s="13"/>
      <c r="J572" s="13"/>
      <c r="K572" s="16"/>
      <c r="L572" s="17"/>
      <c r="M572" s="13"/>
      <c r="N572" s="15"/>
      <c r="O572" s="13"/>
      <c r="P572" s="13"/>
      <c r="Q572" s="13"/>
      <c r="R572" s="13"/>
      <c r="S572" s="13"/>
      <c r="T572" s="13"/>
      <c r="U572" s="15"/>
      <c r="W572" s="13"/>
      <c r="X572" s="13"/>
      <c r="Y572" s="13"/>
      <c r="Z572" s="17"/>
      <c r="AA572" s="16"/>
      <c r="AB572" s="17"/>
      <c r="AC572" s="13"/>
      <c r="AD572" s="13"/>
      <c r="AE572" s="16"/>
      <c r="AF572" s="16"/>
      <c r="AG572" s="55" t="s">
        <v>2452</v>
      </c>
      <c r="AH572" s="14"/>
      <c r="AI572" s="17" t="s">
        <v>1406</v>
      </c>
      <c r="AJ572" t="s">
        <v>286</v>
      </c>
      <c r="AK572" s="56" t="s">
        <v>325</v>
      </c>
      <c r="AL572" s="16"/>
    </row>
    <row r="573" spans="1:38">
      <c r="A573" s="13"/>
      <c r="C573" s="14"/>
      <c r="D573" s="15"/>
      <c r="E573" s="13"/>
      <c r="F573" s="13"/>
      <c r="G573" s="13"/>
      <c r="H573" s="13"/>
      <c r="J573" s="13"/>
      <c r="K573" s="16"/>
      <c r="L573" s="17"/>
      <c r="M573" s="13"/>
      <c r="N573" s="15"/>
      <c r="O573" s="13"/>
      <c r="P573" s="13"/>
      <c r="Q573" s="13"/>
      <c r="R573" s="13"/>
      <c r="S573" s="13"/>
      <c r="T573" s="13"/>
      <c r="U573" s="15"/>
      <c r="W573" s="13"/>
      <c r="X573" s="13"/>
      <c r="Y573" s="13"/>
      <c r="Z573" s="17"/>
      <c r="AA573" s="16"/>
      <c r="AB573" s="17"/>
      <c r="AC573" s="13"/>
      <c r="AD573" s="13"/>
      <c r="AE573" s="16"/>
      <c r="AF573" s="16"/>
      <c r="AG573" s="55" t="s">
        <v>2453</v>
      </c>
      <c r="AH573" s="14"/>
      <c r="AI573" s="17" t="s">
        <v>1407</v>
      </c>
      <c r="AJ573" t="s">
        <v>286</v>
      </c>
      <c r="AK573" s="56" t="s">
        <v>325</v>
      </c>
      <c r="AL573" s="16"/>
    </row>
    <row r="574" spans="1:38">
      <c r="A574" s="13"/>
      <c r="C574" s="14"/>
      <c r="D574" s="15"/>
      <c r="E574" s="13"/>
      <c r="F574" s="13"/>
      <c r="G574" s="13"/>
      <c r="H574" s="13"/>
      <c r="J574" s="13"/>
      <c r="K574" s="16"/>
      <c r="L574" s="17"/>
      <c r="M574" s="13"/>
      <c r="N574" s="15"/>
      <c r="O574" s="13"/>
      <c r="P574" s="13"/>
      <c r="Q574" s="13"/>
      <c r="R574" s="13"/>
      <c r="S574" s="13"/>
      <c r="T574" s="13"/>
      <c r="U574" s="15"/>
      <c r="W574" s="13"/>
      <c r="X574" s="13"/>
      <c r="Y574" s="13"/>
      <c r="Z574" s="17"/>
      <c r="AA574" s="16"/>
      <c r="AB574" s="17"/>
      <c r="AC574" s="13"/>
      <c r="AD574" s="13"/>
      <c r="AE574" s="16"/>
      <c r="AF574" s="16"/>
      <c r="AG574" s="55" t="s">
        <v>2454</v>
      </c>
      <c r="AH574" s="14"/>
      <c r="AI574" s="17" t="s">
        <v>1408</v>
      </c>
      <c r="AJ574" t="s">
        <v>286</v>
      </c>
      <c r="AK574" s="56" t="s">
        <v>325</v>
      </c>
      <c r="AL574" s="16"/>
    </row>
    <row r="575" spans="1:38">
      <c r="A575" s="13"/>
      <c r="C575" s="14"/>
      <c r="D575" s="15"/>
      <c r="E575" s="13"/>
      <c r="F575" s="13"/>
      <c r="G575" s="13"/>
      <c r="H575" s="13"/>
      <c r="J575" s="13"/>
      <c r="K575" s="16"/>
      <c r="L575" s="17"/>
      <c r="M575" s="13"/>
      <c r="N575" s="15"/>
      <c r="O575" s="13"/>
      <c r="P575" s="13"/>
      <c r="Q575" s="13"/>
      <c r="R575" s="13"/>
      <c r="S575" s="13"/>
      <c r="T575" s="13"/>
      <c r="U575" s="15"/>
      <c r="W575" s="13"/>
      <c r="X575" s="13"/>
      <c r="Y575" s="13"/>
      <c r="Z575" s="17"/>
      <c r="AA575" s="16"/>
      <c r="AB575" s="17"/>
      <c r="AC575" s="13"/>
      <c r="AD575" s="13"/>
      <c r="AE575" s="16"/>
      <c r="AF575" s="16"/>
      <c r="AG575" s="55" t="s">
        <v>2455</v>
      </c>
      <c r="AH575" s="14"/>
      <c r="AI575" s="17" t="s">
        <v>1409</v>
      </c>
      <c r="AJ575" t="s">
        <v>286</v>
      </c>
      <c r="AK575" s="56" t="s">
        <v>325</v>
      </c>
      <c r="AL575" s="16"/>
    </row>
    <row r="576" spans="1:38">
      <c r="A576" s="13"/>
      <c r="C576" s="14"/>
      <c r="D576" s="15"/>
      <c r="E576" s="13"/>
      <c r="F576" s="13"/>
      <c r="G576" s="13"/>
      <c r="H576" s="13"/>
      <c r="J576" s="13"/>
      <c r="K576" s="16"/>
      <c r="L576" s="17"/>
      <c r="M576" s="13"/>
      <c r="N576" s="15"/>
      <c r="O576" s="13"/>
      <c r="P576" s="13"/>
      <c r="Q576" s="13"/>
      <c r="R576" s="13"/>
      <c r="S576" s="13"/>
      <c r="T576" s="13"/>
      <c r="U576" s="15"/>
      <c r="W576" s="13"/>
      <c r="X576" s="13"/>
      <c r="Y576" s="13"/>
      <c r="Z576" s="17"/>
      <c r="AA576" s="16"/>
      <c r="AB576" s="17"/>
      <c r="AC576" s="13"/>
      <c r="AD576" s="13"/>
      <c r="AE576" s="16"/>
      <c r="AF576" s="16"/>
      <c r="AG576" s="55" t="s">
        <v>2456</v>
      </c>
      <c r="AH576" s="14"/>
      <c r="AI576" s="17" t="s">
        <v>1410</v>
      </c>
      <c r="AJ576" t="s">
        <v>286</v>
      </c>
      <c r="AK576" s="56" t="s">
        <v>325</v>
      </c>
      <c r="AL576" s="16"/>
    </row>
    <row r="577" spans="1:38">
      <c r="A577" s="13"/>
      <c r="C577" s="14"/>
      <c r="D577" s="15"/>
      <c r="E577" s="13"/>
      <c r="F577" s="13"/>
      <c r="G577" s="13"/>
      <c r="H577" s="13"/>
      <c r="J577" s="13"/>
      <c r="K577" s="16"/>
      <c r="L577" s="17"/>
      <c r="M577" s="13"/>
      <c r="N577" s="15"/>
      <c r="O577" s="13"/>
      <c r="P577" s="13"/>
      <c r="Q577" s="13"/>
      <c r="R577" s="13"/>
      <c r="S577" s="13"/>
      <c r="T577" s="13"/>
      <c r="U577" s="15"/>
      <c r="W577" s="13"/>
      <c r="X577" s="13"/>
      <c r="Y577" s="13"/>
      <c r="Z577" s="17"/>
      <c r="AA577" s="16"/>
      <c r="AB577" s="17"/>
      <c r="AC577" s="13"/>
      <c r="AD577" s="13"/>
      <c r="AE577" s="16"/>
      <c r="AF577" s="16"/>
      <c r="AG577" s="55" t="s">
        <v>2457</v>
      </c>
      <c r="AH577" s="14"/>
      <c r="AI577" s="17" t="s">
        <v>1411</v>
      </c>
      <c r="AJ577" t="s">
        <v>286</v>
      </c>
      <c r="AK577" s="56" t="s">
        <v>325</v>
      </c>
      <c r="AL577" s="16"/>
    </row>
    <row r="578" spans="1:38">
      <c r="A578" s="13"/>
      <c r="C578" s="14"/>
      <c r="D578" s="15"/>
      <c r="E578" s="13"/>
      <c r="F578" s="13"/>
      <c r="G578" s="13"/>
      <c r="H578" s="13"/>
      <c r="J578" s="13"/>
      <c r="K578" s="16"/>
      <c r="L578" s="17"/>
      <c r="M578" s="13"/>
      <c r="N578" s="15"/>
      <c r="O578" s="13"/>
      <c r="P578" s="13"/>
      <c r="Q578" s="13"/>
      <c r="R578" s="13"/>
      <c r="S578" s="13"/>
      <c r="T578" s="13"/>
      <c r="U578" s="15"/>
      <c r="W578" s="13"/>
      <c r="X578" s="13"/>
      <c r="Y578" s="13"/>
      <c r="Z578" s="17"/>
      <c r="AA578" s="16"/>
      <c r="AB578" s="17"/>
      <c r="AC578" s="13"/>
      <c r="AD578" s="13"/>
      <c r="AE578" s="16"/>
      <c r="AF578" s="16"/>
      <c r="AG578" s="55" t="s">
        <v>2458</v>
      </c>
      <c r="AH578" s="14"/>
      <c r="AI578" s="17" t="s">
        <v>1412</v>
      </c>
      <c r="AJ578" t="s">
        <v>286</v>
      </c>
      <c r="AK578" s="56" t="s">
        <v>325</v>
      </c>
      <c r="AL578" s="16"/>
    </row>
    <row r="579" spans="1:38">
      <c r="A579" s="13"/>
      <c r="C579" s="14"/>
      <c r="D579" s="15"/>
      <c r="E579" s="13"/>
      <c r="F579" s="13"/>
      <c r="G579" s="13"/>
      <c r="H579" s="13"/>
      <c r="J579" s="13"/>
      <c r="K579" s="16"/>
      <c r="L579" s="17"/>
      <c r="M579" s="13"/>
      <c r="N579" s="15"/>
      <c r="O579" s="13"/>
      <c r="P579" s="13"/>
      <c r="Q579" s="13"/>
      <c r="R579" s="13"/>
      <c r="S579" s="13"/>
      <c r="T579" s="13"/>
      <c r="U579" s="15"/>
      <c r="W579" s="13"/>
      <c r="X579" s="13"/>
      <c r="Y579" s="13"/>
      <c r="Z579" s="17"/>
      <c r="AA579" s="16"/>
      <c r="AB579" s="17"/>
      <c r="AC579" s="13"/>
      <c r="AD579" s="13"/>
      <c r="AE579" s="16"/>
      <c r="AF579" s="16"/>
      <c r="AG579" s="55" t="s">
        <v>2459</v>
      </c>
      <c r="AH579" s="14"/>
      <c r="AI579" s="17" t="s">
        <v>1413</v>
      </c>
      <c r="AJ579" t="s">
        <v>286</v>
      </c>
      <c r="AK579" s="56" t="s">
        <v>325</v>
      </c>
      <c r="AL579" s="16"/>
    </row>
    <row r="580" spans="1:38">
      <c r="A580" s="13"/>
      <c r="C580" s="14"/>
      <c r="D580" s="15"/>
      <c r="E580" s="13"/>
      <c r="F580" s="13"/>
      <c r="G580" s="13"/>
      <c r="H580" s="13"/>
      <c r="J580" s="13"/>
      <c r="K580" s="16"/>
      <c r="L580" s="17"/>
      <c r="M580" s="13"/>
      <c r="N580" s="15"/>
      <c r="O580" s="13"/>
      <c r="P580" s="13"/>
      <c r="Q580" s="13"/>
      <c r="R580" s="13"/>
      <c r="S580" s="13"/>
      <c r="T580" s="13"/>
      <c r="U580" s="15"/>
      <c r="W580" s="13"/>
      <c r="X580" s="13"/>
      <c r="Y580" s="13"/>
      <c r="Z580" s="17"/>
      <c r="AA580" s="16"/>
      <c r="AB580" s="17"/>
      <c r="AC580" s="13"/>
      <c r="AD580" s="13"/>
      <c r="AE580" s="16"/>
      <c r="AF580" s="16"/>
      <c r="AG580" s="55" t="s">
        <v>2460</v>
      </c>
      <c r="AH580" s="14"/>
      <c r="AI580" s="17" t="s">
        <v>1414</v>
      </c>
      <c r="AJ580" t="s">
        <v>286</v>
      </c>
      <c r="AK580" s="56" t="s">
        <v>325</v>
      </c>
      <c r="AL580" s="16"/>
    </row>
    <row r="581" spans="1:38">
      <c r="A581" s="13"/>
      <c r="C581" s="14"/>
      <c r="D581" s="15"/>
      <c r="E581" s="13"/>
      <c r="F581" s="13"/>
      <c r="G581" s="13"/>
      <c r="H581" s="13"/>
      <c r="J581" s="13"/>
      <c r="K581" s="16"/>
      <c r="L581" s="17"/>
      <c r="M581" s="13"/>
      <c r="N581" s="15"/>
      <c r="O581" s="13"/>
      <c r="P581" s="13"/>
      <c r="Q581" s="13"/>
      <c r="R581" s="13"/>
      <c r="S581" s="13"/>
      <c r="T581" s="13"/>
      <c r="U581" s="15"/>
      <c r="W581" s="13"/>
      <c r="X581" s="13"/>
      <c r="Y581" s="13"/>
      <c r="Z581" s="17"/>
      <c r="AA581" s="16"/>
      <c r="AB581" s="17"/>
      <c r="AC581" s="13"/>
      <c r="AD581" s="13"/>
      <c r="AE581" s="16"/>
      <c r="AF581" s="16"/>
      <c r="AG581" s="55" t="s">
        <v>2461</v>
      </c>
      <c r="AH581" s="14"/>
      <c r="AI581" s="17" t="s">
        <v>1415</v>
      </c>
      <c r="AJ581" t="s">
        <v>286</v>
      </c>
      <c r="AK581" s="56" t="s">
        <v>325</v>
      </c>
      <c r="AL581" s="16"/>
    </row>
    <row r="582" spans="1:38">
      <c r="A582" s="13"/>
      <c r="C582" s="14"/>
      <c r="D582" s="15"/>
      <c r="E582" s="13"/>
      <c r="F582" s="13"/>
      <c r="G582" s="13"/>
      <c r="H582" s="13"/>
      <c r="J582" s="13"/>
      <c r="K582" s="16"/>
      <c r="L582" s="17"/>
      <c r="M582" s="13"/>
      <c r="N582" s="15"/>
      <c r="O582" s="13"/>
      <c r="P582" s="13"/>
      <c r="Q582" s="13"/>
      <c r="R582" s="13"/>
      <c r="S582" s="13"/>
      <c r="T582" s="13"/>
      <c r="U582" s="15"/>
      <c r="W582" s="13"/>
      <c r="X582" s="13"/>
      <c r="Y582" s="13"/>
      <c r="Z582" s="17"/>
      <c r="AA582" s="16"/>
      <c r="AB582" s="17"/>
      <c r="AC582" s="13"/>
      <c r="AD582" s="13"/>
      <c r="AE582" s="16"/>
      <c r="AF582" s="16"/>
      <c r="AG582" s="55" t="s">
        <v>2462</v>
      </c>
      <c r="AH582" s="14"/>
      <c r="AI582" s="17" t="s">
        <v>1416</v>
      </c>
      <c r="AJ582" t="s">
        <v>286</v>
      </c>
      <c r="AK582" s="56" t="s">
        <v>325</v>
      </c>
      <c r="AL582" s="16"/>
    </row>
    <row r="583" spans="1:38">
      <c r="A583" s="13"/>
      <c r="C583" s="14"/>
      <c r="D583" s="15"/>
      <c r="E583" s="13"/>
      <c r="F583" s="13"/>
      <c r="G583" s="13"/>
      <c r="H583" s="13"/>
      <c r="J583" s="13"/>
      <c r="K583" s="16"/>
      <c r="L583" s="17"/>
      <c r="M583" s="13"/>
      <c r="N583" s="15"/>
      <c r="O583" s="13"/>
      <c r="P583" s="13"/>
      <c r="Q583" s="13"/>
      <c r="R583" s="13"/>
      <c r="S583" s="13"/>
      <c r="T583" s="13"/>
      <c r="U583" s="15"/>
      <c r="W583" s="13"/>
      <c r="X583" s="13"/>
      <c r="Y583" s="13"/>
      <c r="Z583" s="17"/>
      <c r="AA583" s="16"/>
      <c r="AB583" s="17"/>
      <c r="AC583" s="13"/>
      <c r="AD583" s="13"/>
      <c r="AE583" s="16"/>
      <c r="AF583" s="16"/>
      <c r="AG583" s="55" t="s">
        <v>2463</v>
      </c>
      <c r="AH583" s="14"/>
      <c r="AI583" s="17" t="s">
        <v>1417</v>
      </c>
      <c r="AJ583" t="s">
        <v>286</v>
      </c>
      <c r="AK583" s="56" t="s">
        <v>325</v>
      </c>
      <c r="AL583" s="16"/>
    </row>
    <row r="584" spans="1:38">
      <c r="A584" s="13"/>
      <c r="C584" s="14"/>
      <c r="D584" s="15"/>
      <c r="E584" s="13"/>
      <c r="F584" s="13"/>
      <c r="G584" s="13"/>
      <c r="H584" s="13"/>
      <c r="J584" s="13"/>
      <c r="K584" s="16"/>
      <c r="L584" s="17"/>
      <c r="M584" s="13"/>
      <c r="N584" s="15"/>
      <c r="O584" s="13"/>
      <c r="P584" s="13"/>
      <c r="Q584" s="13"/>
      <c r="R584" s="13"/>
      <c r="S584" s="13"/>
      <c r="T584" s="13"/>
      <c r="U584" s="15"/>
      <c r="W584" s="13"/>
      <c r="X584" s="13"/>
      <c r="Y584" s="13"/>
      <c r="Z584" s="17"/>
      <c r="AA584" s="16"/>
      <c r="AB584" s="17"/>
      <c r="AC584" s="13"/>
      <c r="AD584" s="13"/>
      <c r="AE584" s="16"/>
      <c r="AF584" s="16"/>
      <c r="AG584" s="55" t="s">
        <v>2464</v>
      </c>
      <c r="AH584" s="14"/>
      <c r="AI584" s="17" t="s">
        <v>1418</v>
      </c>
      <c r="AJ584" t="s">
        <v>286</v>
      </c>
      <c r="AK584" s="56" t="s">
        <v>325</v>
      </c>
      <c r="AL584" s="16"/>
    </row>
    <row r="585" spans="1:38">
      <c r="A585" s="13"/>
      <c r="C585" s="14"/>
      <c r="D585" s="15"/>
      <c r="E585" s="13"/>
      <c r="F585" s="13"/>
      <c r="G585" s="13"/>
      <c r="H585" s="13"/>
      <c r="J585" s="13"/>
      <c r="K585" s="16"/>
      <c r="L585" s="17"/>
      <c r="M585" s="13"/>
      <c r="N585" s="15"/>
      <c r="O585" s="13"/>
      <c r="P585" s="13"/>
      <c r="Q585" s="13"/>
      <c r="R585" s="13"/>
      <c r="S585" s="13"/>
      <c r="T585" s="13"/>
      <c r="U585" s="15"/>
      <c r="W585" s="13"/>
      <c r="X585" s="13"/>
      <c r="Y585" s="13"/>
      <c r="Z585" s="17"/>
      <c r="AA585" s="16"/>
      <c r="AB585" s="17"/>
      <c r="AC585" s="13"/>
      <c r="AD585" s="13"/>
      <c r="AE585" s="16"/>
      <c r="AF585" s="16"/>
      <c r="AG585" s="55" t="s">
        <v>2465</v>
      </c>
      <c r="AH585" s="14"/>
      <c r="AI585" s="17" t="s">
        <v>1419</v>
      </c>
      <c r="AJ585" t="s">
        <v>286</v>
      </c>
      <c r="AK585" s="56" t="s">
        <v>325</v>
      </c>
      <c r="AL585" s="16"/>
    </row>
    <row r="586" spans="1:38">
      <c r="A586" s="13"/>
      <c r="C586" s="14"/>
      <c r="D586" s="15"/>
      <c r="E586" s="13"/>
      <c r="F586" s="13"/>
      <c r="G586" s="13"/>
      <c r="H586" s="13"/>
      <c r="J586" s="13"/>
      <c r="K586" s="16"/>
      <c r="L586" s="17"/>
      <c r="M586" s="13"/>
      <c r="N586" s="15"/>
      <c r="O586" s="13"/>
      <c r="P586" s="13"/>
      <c r="Q586" s="13"/>
      <c r="R586" s="13"/>
      <c r="S586" s="13"/>
      <c r="T586" s="13"/>
      <c r="U586" s="15"/>
      <c r="W586" s="13"/>
      <c r="X586" s="13"/>
      <c r="Y586" s="13"/>
      <c r="Z586" s="17"/>
      <c r="AA586" s="16"/>
      <c r="AB586" s="17"/>
      <c r="AC586" s="13"/>
      <c r="AD586" s="13"/>
      <c r="AE586" s="16"/>
      <c r="AF586" s="16"/>
      <c r="AG586" s="55" t="s">
        <v>2466</v>
      </c>
      <c r="AH586" s="14"/>
      <c r="AI586" s="17" t="s">
        <v>1420</v>
      </c>
      <c r="AJ586" t="s">
        <v>286</v>
      </c>
      <c r="AK586" s="56" t="s">
        <v>325</v>
      </c>
      <c r="AL586" s="16"/>
    </row>
    <row r="587" spans="1:38">
      <c r="A587" s="13"/>
      <c r="C587" s="14"/>
      <c r="D587" s="15"/>
      <c r="E587" s="13"/>
      <c r="F587" s="13"/>
      <c r="G587" s="13"/>
      <c r="H587" s="13"/>
      <c r="J587" s="13"/>
      <c r="K587" s="16"/>
      <c r="L587" s="17"/>
      <c r="M587" s="13"/>
      <c r="N587" s="15"/>
      <c r="O587" s="13"/>
      <c r="P587" s="13"/>
      <c r="Q587" s="13"/>
      <c r="R587" s="13"/>
      <c r="S587" s="13"/>
      <c r="T587" s="13"/>
      <c r="U587" s="15"/>
      <c r="W587" s="13"/>
      <c r="X587" s="13"/>
      <c r="Y587" s="13"/>
      <c r="Z587" s="17"/>
      <c r="AA587" s="16"/>
      <c r="AB587" s="17"/>
      <c r="AC587" s="13"/>
      <c r="AD587" s="13"/>
      <c r="AE587" s="16"/>
      <c r="AF587" s="16"/>
      <c r="AG587" s="55" t="s">
        <v>2467</v>
      </c>
      <c r="AH587" s="14"/>
      <c r="AI587" s="17" t="s">
        <v>1421</v>
      </c>
      <c r="AJ587" t="s">
        <v>286</v>
      </c>
      <c r="AK587" s="56" t="s">
        <v>325</v>
      </c>
      <c r="AL587" s="16"/>
    </row>
    <row r="588" spans="1:38">
      <c r="A588" s="13"/>
      <c r="C588" s="14"/>
      <c r="D588" s="15"/>
      <c r="E588" s="13"/>
      <c r="F588" s="13"/>
      <c r="G588" s="13"/>
      <c r="H588" s="13"/>
      <c r="J588" s="13"/>
      <c r="K588" s="16"/>
      <c r="L588" s="17"/>
      <c r="M588" s="13"/>
      <c r="N588" s="15"/>
      <c r="O588" s="13"/>
      <c r="P588" s="13"/>
      <c r="Q588" s="13"/>
      <c r="R588" s="13"/>
      <c r="S588" s="13"/>
      <c r="T588" s="13"/>
      <c r="U588" s="15"/>
      <c r="W588" s="13"/>
      <c r="X588" s="13"/>
      <c r="Y588" s="13"/>
      <c r="Z588" s="17"/>
      <c r="AA588" s="16"/>
      <c r="AB588" s="17"/>
      <c r="AC588" s="13"/>
      <c r="AD588" s="13"/>
      <c r="AE588" s="16"/>
      <c r="AF588" s="16"/>
      <c r="AG588" s="55" t="s">
        <v>2468</v>
      </c>
      <c r="AH588" s="14"/>
      <c r="AI588" s="17" t="s">
        <v>1422</v>
      </c>
      <c r="AJ588" t="s">
        <v>286</v>
      </c>
      <c r="AK588" s="56" t="s">
        <v>325</v>
      </c>
      <c r="AL588" s="16"/>
    </row>
    <row r="589" spans="1:38">
      <c r="A589" s="13"/>
      <c r="C589" s="14"/>
      <c r="D589" s="15"/>
      <c r="E589" s="13"/>
      <c r="F589" s="13"/>
      <c r="G589" s="13"/>
      <c r="H589" s="13"/>
      <c r="J589" s="13"/>
      <c r="K589" s="16"/>
      <c r="L589" s="17"/>
      <c r="M589" s="13"/>
      <c r="N589" s="15"/>
      <c r="O589" s="13"/>
      <c r="P589" s="13"/>
      <c r="Q589" s="13"/>
      <c r="R589" s="13"/>
      <c r="S589" s="13"/>
      <c r="T589" s="13"/>
      <c r="U589" s="15"/>
      <c r="W589" s="13"/>
      <c r="X589" s="13"/>
      <c r="Y589" s="13"/>
      <c r="Z589" s="17"/>
      <c r="AA589" s="16"/>
      <c r="AB589" s="17"/>
      <c r="AC589" s="13"/>
      <c r="AD589" s="13"/>
      <c r="AE589" s="16"/>
      <c r="AF589" s="16"/>
      <c r="AG589" s="55" t="s">
        <v>2469</v>
      </c>
      <c r="AH589" s="14"/>
      <c r="AI589" s="17" t="s">
        <v>1423</v>
      </c>
      <c r="AJ589" t="s">
        <v>286</v>
      </c>
      <c r="AK589" s="56" t="s">
        <v>325</v>
      </c>
      <c r="AL589" s="16"/>
    </row>
    <row r="590" spans="1:38">
      <c r="A590" s="13"/>
      <c r="C590" s="14"/>
      <c r="D590" s="15"/>
      <c r="E590" s="13"/>
      <c r="F590" s="13"/>
      <c r="G590" s="13"/>
      <c r="H590" s="13"/>
      <c r="J590" s="13"/>
      <c r="K590" s="16"/>
      <c r="L590" s="17"/>
      <c r="M590" s="13"/>
      <c r="N590" s="15"/>
      <c r="O590" s="13"/>
      <c r="P590" s="13"/>
      <c r="Q590" s="13"/>
      <c r="R590" s="13"/>
      <c r="S590" s="13"/>
      <c r="T590" s="13"/>
      <c r="U590" s="15"/>
      <c r="W590" s="13"/>
      <c r="X590" s="13"/>
      <c r="Y590" s="13"/>
      <c r="Z590" s="17"/>
      <c r="AA590" s="16"/>
      <c r="AB590" s="17"/>
      <c r="AC590" s="13"/>
      <c r="AD590" s="13"/>
      <c r="AE590" s="16"/>
      <c r="AF590" s="16"/>
      <c r="AG590" s="55" t="s">
        <v>2470</v>
      </c>
      <c r="AH590" s="14"/>
      <c r="AI590" s="17" t="s">
        <v>1424</v>
      </c>
      <c r="AJ590" t="s">
        <v>286</v>
      </c>
      <c r="AK590" s="56" t="s">
        <v>325</v>
      </c>
      <c r="AL590" s="16"/>
    </row>
    <row r="591" spans="1:38">
      <c r="A591" s="13"/>
      <c r="C591" s="14"/>
      <c r="D591" s="15"/>
      <c r="E591" s="13"/>
      <c r="F591" s="13"/>
      <c r="G591" s="13"/>
      <c r="H591" s="13"/>
      <c r="J591" s="13"/>
      <c r="K591" s="16"/>
      <c r="L591" s="17"/>
      <c r="M591" s="13"/>
      <c r="N591" s="15"/>
      <c r="O591" s="13"/>
      <c r="P591" s="13"/>
      <c r="Q591" s="13"/>
      <c r="R591" s="13"/>
      <c r="S591" s="13"/>
      <c r="T591" s="13"/>
      <c r="U591" s="15"/>
      <c r="W591" s="13"/>
      <c r="X591" s="13"/>
      <c r="Y591" s="13"/>
      <c r="Z591" s="17"/>
      <c r="AA591" s="16"/>
      <c r="AB591" s="17"/>
      <c r="AC591" s="13"/>
      <c r="AD591" s="13"/>
      <c r="AE591" s="16"/>
      <c r="AF591" s="16"/>
      <c r="AG591" s="55" t="s">
        <v>2471</v>
      </c>
      <c r="AH591" s="14"/>
      <c r="AI591" s="17" t="s">
        <v>1425</v>
      </c>
      <c r="AJ591" t="s">
        <v>286</v>
      </c>
      <c r="AK591" s="56" t="s">
        <v>325</v>
      </c>
      <c r="AL591" s="16"/>
    </row>
    <row r="592" spans="1:38">
      <c r="A592" s="13"/>
      <c r="C592" s="14"/>
      <c r="D592" s="15"/>
      <c r="E592" s="13"/>
      <c r="F592" s="13"/>
      <c r="G592" s="13"/>
      <c r="H592" s="13"/>
      <c r="J592" s="13"/>
      <c r="K592" s="16"/>
      <c r="L592" s="17"/>
      <c r="M592" s="13"/>
      <c r="N592" s="15"/>
      <c r="O592" s="13"/>
      <c r="P592" s="13"/>
      <c r="Q592" s="13"/>
      <c r="R592" s="13"/>
      <c r="S592" s="13"/>
      <c r="T592" s="13"/>
      <c r="U592" s="15"/>
      <c r="W592" s="13"/>
      <c r="X592" s="13"/>
      <c r="Y592" s="13"/>
      <c r="Z592" s="17"/>
      <c r="AA592" s="16"/>
      <c r="AB592" s="17"/>
      <c r="AC592" s="13"/>
      <c r="AD592" s="13"/>
      <c r="AE592" s="16"/>
      <c r="AF592" s="16"/>
      <c r="AG592" s="55" t="s">
        <v>2472</v>
      </c>
      <c r="AH592" s="14"/>
      <c r="AI592" s="17" t="s">
        <v>1426</v>
      </c>
      <c r="AJ592" t="s">
        <v>286</v>
      </c>
      <c r="AK592" s="56" t="s">
        <v>325</v>
      </c>
      <c r="AL592" s="16"/>
    </row>
    <row r="593" spans="1:38">
      <c r="A593" s="13"/>
      <c r="C593" s="14"/>
      <c r="D593" s="15"/>
      <c r="E593" s="13"/>
      <c r="F593" s="13"/>
      <c r="G593" s="13"/>
      <c r="H593" s="13"/>
      <c r="J593" s="13"/>
      <c r="K593" s="16"/>
      <c r="L593" s="17"/>
      <c r="M593" s="13"/>
      <c r="N593" s="15"/>
      <c r="O593" s="13"/>
      <c r="P593" s="13"/>
      <c r="Q593" s="13"/>
      <c r="R593" s="13"/>
      <c r="S593" s="13"/>
      <c r="T593" s="13"/>
      <c r="U593" s="15"/>
      <c r="W593" s="13"/>
      <c r="X593" s="13"/>
      <c r="Y593" s="13"/>
      <c r="Z593" s="17"/>
      <c r="AA593" s="16"/>
      <c r="AB593" s="17"/>
      <c r="AC593" s="13"/>
      <c r="AD593" s="13"/>
      <c r="AE593" s="16"/>
      <c r="AF593" s="16"/>
      <c r="AG593" s="55" t="s">
        <v>2473</v>
      </c>
      <c r="AH593" s="14"/>
      <c r="AI593" s="17" t="s">
        <v>1427</v>
      </c>
      <c r="AJ593" t="s">
        <v>286</v>
      </c>
      <c r="AK593" s="56" t="s">
        <v>325</v>
      </c>
      <c r="AL593" s="16"/>
    </row>
    <row r="594" spans="1:38">
      <c r="A594" s="13"/>
      <c r="C594" s="14"/>
      <c r="D594" s="15"/>
      <c r="E594" s="13"/>
      <c r="F594" s="13"/>
      <c r="G594" s="13"/>
      <c r="H594" s="13"/>
      <c r="J594" s="13"/>
      <c r="K594" s="16"/>
      <c r="L594" s="17"/>
      <c r="M594" s="13"/>
      <c r="N594" s="15"/>
      <c r="O594" s="13"/>
      <c r="P594" s="13"/>
      <c r="Q594" s="13"/>
      <c r="R594" s="13"/>
      <c r="S594" s="13"/>
      <c r="T594" s="13"/>
      <c r="U594" s="15"/>
      <c r="W594" s="13"/>
      <c r="X594" s="13"/>
      <c r="Y594" s="13"/>
      <c r="Z594" s="17"/>
      <c r="AA594" s="16"/>
      <c r="AB594" s="17"/>
      <c r="AC594" s="13"/>
      <c r="AD594" s="13"/>
      <c r="AE594" s="16"/>
      <c r="AF594" s="16"/>
      <c r="AG594" s="55" t="s">
        <v>2474</v>
      </c>
      <c r="AH594" s="14"/>
      <c r="AI594" s="17" t="s">
        <v>1428</v>
      </c>
      <c r="AJ594" t="s">
        <v>286</v>
      </c>
      <c r="AK594" s="56" t="s">
        <v>325</v>
      </c>
      <c r="AL594" s="16"/>
    </row>
    <row r="595" spans="1:38">
      <c r="A595" s="13"/>
      <c r="C595" s="14"/>
      <c r="D595" s="15"/>
      <c r="E595" s="13"/>
      <c r="F595" s="13"/>
      <c r="G595" s="13"/>
      <c r="H595" s="13"/>
      <c r="J595" s="13"/>
      <c r="K595" s="16"/>
      <c r="L595" s="17"/>
      <c r="M595" s="13"/>
      <c r="N595" s="15"/>
      <c r="O595" s="13"/>
      <c r="P595" s="13"/>
      <c r="Q595" s="13"/>
      <c r="R595" s="13"/>
      <c r="S595" s="13"/>
      <c r="T595" s="13"/>
      <c r="U595" s="15"/>
      <c r="W595" s="13"/>
      <c r="X595" s="13"/>
      <c r="Y595" s="13"/>
      <c r="Z595" s="17"/>
      <c r="AA595" s="16"/>
      <c r="AB595" s="17"/>
      <c r="AC595" s="13"/>
      <c r="AD595" s="13"/>
      <c r="AE595" s="16"/>
      <c r="AF595" s="16"/>
      <c r="AG595" s="55" t="s">
        <v>2475</v>
      </c>
      <c r="AH595" s="14"/>
      <c r="AI595" s="17" t="s">
        <v>1429</v>
      </c>
      <c r="AJ595" t="s">
        <v>286</v>
      </c>
      <c r="AK595" s="56" t="s">
        <v>325</v>
      </c>
      <c r="AL595" s="16"/>
    </row>
    <row r="596" spans="1:38">
      <c r="A596" s="13"/>
      <c r="C596" s="14"/>
      <c r="D596" s="15"/>
      <c r="E596" s="13"/>
      <c r="F596" s="13"/>
      <c r="G596" s="13"/>
      <c r="H596" s="13"/>
      <c r="J596" s="13"/>
      <c r="K596" s="16"/>
      <c r="L596" s="17"/>
      <c r="M596" s="13"/>
      <c r="N596" s="15"/>
      <c r="O596" s="13"/>
      <c r="P596" s="13"/>
      <c r="Q596" s="13"/>
      <c r="R596" s="13"/>
      <c r="S596" s="13"/>
      <c r="T596" s="13"/>
      <c r="U596" s="15"/>
      <c r="W596" s="13"/>
      <c r="X596" s="13"/>
      <c r="Y596" s="13"/>
      <c r="Z596" s="17"/>
      <c r="AA596" s="16"/>
      <c r="AB596" s="17"/>
      <c r="AC596" s="13"/>
      <c r="AD596" s="13"/>
      <c r="AE596" s="16"/>
      <c r="AF596" s="16"/>
      <c r="AG596" s="55" t="s">
        <v>2476</v>
      </c>
      <c r="AH596" s="14"/>
      <c r="AI596" s="17" t="s">
        <v>1430</v>
      </c>
      <c r="AJ596" t="s">
        <v>286</v>
      </c>
      <c r="AK596" s="56" t="s">
        <v>325</v>
      </c>
      <c r="AL596" s="16"/>
    </row>
    <row r="597" spans="1:38">
      <c r="A597" s="13"/>
      <c r="C597" s="14"/>
      <c r="D597" s="15"/>
      <c r="E597" s="13"/>
      <c r="F597" s="13"/>
      <c r="G597" s="13"/>
      <c r="H597" s="13"/>
      <c r="J597" s="13"/>
      <c r="K597" s="16"/>
      <c r="L597" s="17"/>
      <c r="M597" s="13"/>
      <c r="N597" s="15"/>
      <c r="O597" s="13"/>
      <c r="P597" s="13"/>
      <c r="Q597" s="13"/>
      <c r="R597" s="13"/>
      <c r="S597" s="13"/>
      <c r="T597" s="13"/>
      <c r="U597" s="15"/>
      <c r="W597" s="13"/>
      <c r="X597" s="13"/>
      <c r="Y597" s="13"/>
      <c r="Z597" s="17"/>
      <c r="AA597" s="16"/>
      <c r="AB597" s="17"/>
      <c r="AC597" s="13"/>
      <c r="AD597" s="13"/>
      <c r="AE597" s="16"/>
      <c r="AF597" s="16"/>
      <c r="AG597" s="55" t="s">
        <v>2477</v>
      </c>
      <c r="AH597" s="14"/>
      <c r="AI597" s="17" t="s">
        <v>1431</v>
      </c>
      <c r="AJ597" t="s">
        <v>286</v>
      </c>
      <c r="AK597" s="56" t="s">
        <v>325</v>
      </c>
      <c r="AL597" s="16"/>
    </row>
    <row r="598" spans="1:38">
      <c r="A598" s="13"/>
      <c r="C598" s="14"/>
      <c r="D598" s="15"/>
      <c r="E598" s="13"/>
      <c r="F598" s="13"/>
      <c r="G598" s="13"/>
      <c r="H598" s="13"/>
      <c r="J598" s="13"/>
      <c r="K598" s="16"/>
      <c r="L598" s="17"/>
      <c r="M598" s="13"/>
      <c r="N598" s="15"/>
      <c r="O598" s="13"/>
      <c r="P598" s="13"/>
      <c r="Q598" s="13"/>
      <c r="R598" s="13"/>
      <c r="S598" s="13"/>
      <c r="T598" s="13"/>
      <c r="U598" s="15"/>
      <c r="W598" s="13"/>
      <c r="X598" s="13"/>
      <c r="Y598" s="13"/>
      <c r="Z598" s="17"/>
      <c r="AA598" s="16"/>
      <c r="AB598" s="17"/>
      <c r="AC598" s="13"/>
      <c r="AD598" s="13"/>
      <c r="AE598" s="16"/>
      <c r="AF598" s="16"/>
      <c r="AG598" s="55" t="s">
        <v>2478</v>
      </c>
      <c r="AH598" s="14"/>
      <c r="AI598" s="17" t="s">
        <v>1432</v>
      </c>
      <c r="AJ598" t="s">
        <v>286</v>
      </c>
      <c r="AK598" s="56" t="s">
        <v>325</v>
      </c>
      <c r="AL598" s="16"/>
    </row>
    <row r="599" spans="1:38">
      <c r="A599" s="13"/>
      <c r="C599" s="14"/>
      <c r="D599" s="15"/>
      <c r="E599" s="13"/>
      <c r="F599" s="13"/>
      <c r="G599" s="13"/>
      <c r="H599" s="13"/>
      <c r="J599" s="13"/>
      <c r="K599" s="16"/>
      <c r="L599" s="17"/>
      <c r="M599" s="13"/>
      <c r="N599" s="15"/>
      <c r="O599" s="13"/>
      <c r="P599" s="13"/>
      <c r="Q599" s="13"/>
      <c r="R599" s="13"/>
      <c r="S599" s="13"/>
      <c r="T599" s="13"/>
      <c r="U599" s="15"/>
      <c r="W599" s="13"/>
      <c r="X599" s="13"/>
      <c r="Y599" s="13"/>
      <c r="Z599" s="17"/>
      <c r="AA599" s="16"/>
      <c r="AB599" s="17"/>
      <c r="AC599" s="13"/>
      <c r="AD599" s="13"/>
      <c r="AE599" s="16"/>
      <c r="AF599" s="16"/>
      <c r="AG599" s="55" t="s">
        <v>2479</v>
      </c>
      <c r="AH599" s="14"/>
      <c r="AI599" s="17" t="s">
        <v>1433</v>
      </c>
      <c r="AJ599" t="s">
        <v>286</v>
      </c>
      <c r="AK599" s="56" t="s">
        <v>325</v>
      </c>
      <c r="AL599" s="16"/>
    </row>
    <row r="600" spans="1:38">
      <c r="A600" s="13"/>
      <c r="C600" s="14"/>
      <c r="D600" s="15"/>
      <c r="E600" s="13"/>
      <c r="F600" s="13"/>
      <c r="G600" s="13"/>
      <c r="H600" s="13"/>
      <c r="J600" s="13"/>
      <c r="K600" s="16"/>
      <c r="L600" s="17"/>
      <c r="M600" s="13"/>
      <c r="N600" s="15"/>
      <c r="O600" s="13"/>
      <c r="P600" s="13"/>
      <c r="Q600" s="13"/>
      <c r="R600" s="13"/>
      <c r="S600" s="13"/>
      <c r="T600" s="13"/>
      <c r="U600" s="15"/>
      <c r="W600" s="13"/>
      <c r="X600" s="13"/>
      <c r="Y600" s="13"/>
      <c r="Z600" s="17"/>
      <c r="AA600" s="16"/>
      <c r="AB600" s="17"/>
      <c r="AC600" s="13"/>
      <c r="AD600" s="13"/>
      <c r="AE600" s="16"/>
      <c r="AF600" s="16"/>
      <c r="AG600" s="55" t="s">
        <v>2480</v>
      </c>
      <c r="AH600" s="14"/>
      <c r="AI600" s="17" t="s">
        <v>1434</v>
      </c>
      <c r="AJ600" t="s">
        <v>286</v>
      </c>
      <c r="AK600" s="56" t="s">
        <v>325</v>
      </c>
      <c r="AL600" s="16"/>
    </row>
    <row r="601" spans="1:38">
      <c r="A601" s="13"/>
      <c r="C601" s="14"/>
      <c r="D601" s="15"/>
      <c r="E601" s="13"/>
      <c r="F601" s="13"/>
      <c r="G601" s="13"/>
      <c r="H601" s="13"/>
      <c r="J601" s="13"/>
      <c r="K601" s="16"/>
      <c r="L601" s="17"/>
      <c r="M601" s="13"/>
      <c r="N601" s="15"/>
      <c r="O601" s="13"/>
      <c r="P601" s="13"/>
      <c r="Q601" s="13"/>
      <c r="R601" s="13"/>
      <c r="S601" s="13"/>
      <c r="T601" s="13"/>
      <c r="U601" s="15"/>
      <c r="W601" s="13"/>
      <c r="X601" s="13"/>
      <c r="Y601" s="13"/>
      <c r="Z601" s="17"/>
      <c r="AA601" s="16"/>
      <c r="AB601" s="17"/>
      <c r="AC601" s="13"/>
      <c r="AD601" s="13"/>
      <c r="AE601" s="16"/>
      <c r="AF601" s="16"/>
      <c r="AG601" s="55" t="s">
        <v>2481</v>
      </c>
      <c r="AH601" s="14"/>
      <c r="AI601" s="17" t="s">
        <v>1435</v>
      </c>
      <c r="AJ601" s="15" t="s">
        <v>286</v>
      </c>
      <c r="AK601" s="132" t="s">
        <v>259</v>
      </c>
      <c r="AL601" s="16"/>
    </row>
    <row r="602" spans="1:38">
      <c r="A602" s="13"/>
      <c r="C602" s="14"/>
      <c r="D602" s="15"/>
      <c r="E602" s="13"/>
      <c r="F602" s="13"/>
      <c r="G602" s="13"/>
      <c r="H602" s="13"/>
      <c r="J602" s="13"/>
      <c r="K602" s="16"/>
      <c r="L602" s="17"/>
      <c r="M602" s="13"/>
      <c r="N602" s="15"/>
      <c r="O602" s="13"/>
      <c r="P602" s="13"/>
      <c r="Q602" s="13"/>
      <c r="R602" s="13"/>
      <c r="S602" s="13"/>
      <c r="T602" s="13"/>
      <c r="U602" s="15"/>
      <c r="W602" s="13"/>
      <c r="X602" s="13"/>
      <c r="Y602" s="13"/>
      <c r="Z602" s="17"/>
      <c r="AA602" s="16"/>
      <c r="AB602" s="17"/>
      <c r="AC602" s="13"/>
      <c r="AD602" s="13"/>
      <c r="AE602" s="16"/>
      <c r="AF602" s="16"/>
      <c r="AG602" s="55" t="s">
        <v>2482</v>
      </c>
      <c r="AH602" s="14"/>
      <c r="AI602" s="17" t="s">
        <v>1436</v>
      </c>
      <c r="AJ602" t="s">
        <v>286</v>
      </c>
      <c r="AK602" s="56" t="s">
        <v>325</v>
      </c>
      <c r="AL602" s="16"/>
    </row>
    <row r="603" spans="1:38">
      <c r="A603" s="13"/>
      <c r="C603" s="14"/>
      <c r="D603" s="15"/>
      <c r="E603" s="13"/>
      <c r="F603" s="13"/>
      <c r="G603" s="13"/>
      <c r="H603" s="13"/>
      <c r="J603" s="13"/>
      <c r="K603" s="16"/>
      <c r="L603" s="17"/>
      <c r="M603" s="13"/>
      <c r="N603" s="15"/>
      <c r="O603" s="13"/>
      <c r="P603" s="13"/>
      <c r="Q603" s="13"/>
      <c r="R603" s="13"/>
      <c r="S603" s="13"/>
      <c r="T603" s="13"/>
      <c r="U603" s="15"/>
      <c r="W603" s="13"/>
      <c r="X603" s="13"/>
      <c r="Y603" s="13"/>
      <c r="Z603" s="17"/>
      <c r="AA603" s="16"/>
      <c r="AB603" s="17"/>
      <c r="AC603" s="13"/>
      <c r="AD603" s="13"/>
      <c r="AE603" s="16"/>
      <c r="AF603" s="16"/>
      <c r="AG603" s="55" t="s">
        <v>2483</v>
      </c>
      <c r="AH603" s="14"/>
      <c r="AI603" s="17" t="s">
        <v>1437</v>
      </c>
      <c r="AJ603" t="s">
        <v>286</v>
      </c>
      <c r="AK603" s="56" t="s">
        <v>325</v>
      </c>
      <c r="AL603" s="16"/>
    </row>
    <row r="604" spans="1:38">
      <c r="A604" s="13"/>
      <c r="C604" s="14"/>
      <c r="D604" s="15"/>
      <c r="E604" s="13"/>
      <c r="F604" s="13"/>
      <c r="G604" s="13"/>
      <c r="H604" s="13"/>
      <c r="J604" s="13"/>
      <c r="K604" s="16"/>
      <c r="L604" s="17"/>
      <c r="M604" s="13"/>
      <c r="N604" s="15"/>
      <c r="O604" s="13"/>
      <c r="P604" s="13"/>
      <c r="Q604" s="13"/>
      <c r="R604" s="13"/>
      <c r="S604" s="13"/>
      <c r="T604" s="13"/>
      <c r="U604" s="15"/>
      <c r="W604" s="13"/>
      <c r="X604" s="13"/>
      <c r="Y604" s="13"/>
      <c r="Z604" s="17"/>
      <c r="AA604" s="16"/>
      <c r="AB604" s="17"/>
      <c r="AC604" s="13"/>
      <c r="AD604" s="13"/>
      <c r="AE604" s="16"/>
      <c r="AF604" s="16"/>
      <c r="AG604" s="55" t="s">
        <v>2484</v>
      </c>
      <c r="AH604" s="14"/>
      <c r="AI604" s="17" t="s">
        <v>1438</v>
      </c>
      <c r="AJ604" t="s">
        <v>286</v>
      </c>
      <c r="AK604" s="56" t="s">
        <v>325</v>
      </c>
      <c r="AL604" s="16"/>
    </row>
    <row r="605" spans="1:38">
      <c r="A605" s="13"/>
      <c r="C605" s="14"/>
      <c r="D605" s="15"/>
      <c r="E605" s="13"/>
      <c r="F605" s="13"/>
      <c r="G605" s="13"/>
      <c r="H605" s="13"/>
      <c r="J605" s="13"/>
      <c r="K605" s="16"/>
      <c r="L605" s="17"/>
      <c r="M605" s="13"/>
      <c r="N605" s="15"/>
      <c r="O605" s="13"/>
      <c r="P605" s="13"/>
      <c r="Q605" s="13"/>
      <c r="R605" s="13"/>
      <c r="S605" s="13"/>
      <c r="T605" s="13"/>
      <c r="U605" s="15"/>
      <c r="W605" s="13"/>
      <c r="X605" s="13"/>
      <c r="Y605" s="13"/>
      <c r="Z605" s="17"/>
      <c r="AA605" s="16"/>
      <c r="AB605" s="17"/>
      <c r="AC605" s="13"/>
      <c r="AD605" s="13"/>
      <c r="AE605" s="16"/>
      <c r="AF605" s="16"/>
      <c r="AG605" s="55" t="s">
        <v>2485</v>
      </c>
      <c r="AH605" s="14"/>
      <c r="AI605" s="17" t="s">
        <v>1439</v>
      </c>
      <c r="AJ605" t="s">
        <v>286</v>
      </c>
      <c r="AK605" s="56" t="s">
        <v>325</v>
      </c>
      <c r="AL605" s="16"/>
    </row>
    <row r="606" spans="1:38">
      <c r="A606" s="13"/>
      <c r="C606" s="14"/>
      <c r="D606" s="15"/>
      <c r="E606" s="13"/>
      <c r="F606" s="13"/>
      <c r="G606" s="13"/>
      <c r="H606" s="13"/>
      <c r="J606" s="13"/>
      <c r="K606" s="16"/>
      <c r="L606" s="17"/>
      <c r="M606" s="13"/>
      <c r="N606" s="15"/>
      <c r="O606" s="13"/>
      <c r="P606" s="13"/>
      <c r="Q606" s="13"/>
      <c r="R606" s="13"/>
      <c r="S606" s="13"/>
      <c r="T606" s="13"/>
      <c r="U606" s="15"/>
      <c r="W606" s="13"/>
      <c r="X606" s="13"/>
      <c r="Y606" s="13"/>
      <c r="Z606" s="17"/>
      <c r="AA606" s="16"/>
      <c r="AB606" s="17"/>
      <c r="AC606" s="13"/>
      <c r="AD606" s="13"/>
      <c r="AE606" s="16"/>
      <c r="AF606" s="16"/>
      <c r="AG606" s="55" t="s">
        <v>2486</v>
      </c>
      <c r="AH606" s="14"/>
      <c r="AI606" s="17" t="s">
        <v>1440</v>
      </c>
      <c r="AJ606" t="s">
        <v>286</v>
      </c>
      <c r="AK606" s="56" t="s">
        <v>325</v>
      </c>
      <c r="AL606" s="16"/>
    </row>
    <row r="607" spans="1:38">
      <c r="A607" s="13"/>
      <c r="C607" s="14"/>
      <c r="D607" s="15"/>
      <c r="E607" s="13"/>
      <c r="F607" s="13"/>
      <c r="G607" s="13"/>
      <c r="H607" s="13"/>
      <c r="J607" s="13"/>
      <c r="K607" s="16"/>
      <c r="L607" s="17"/>
      <c r="M607" s="13"/>
      <c r="N607" s="15"/>
      <c r="O607" s="13"/>
      <c r="P607" s="13"/>
      <c r="Q607" s="13"/>
      <c r="R607" s="13"/>
      <c r="S607" s="13"/>
      <c r="T607" s="13"/>
      <c r="U607" s="15"/>
      <c r="W607" s="13"/>
      <c r="X607" s="13"/>
      <c r="Y607" s="13"/>
      <c r="Z607" s="17"/>
      <c r="AA607" s="16"/>
      <c r="AB607" s="17"/>
      <c r="AC607" s="13"/>
      <c r="AD607" s="13"/>
      <c r="AE607" s="16"/>
      <c r="AF607" s="16"/>
      <c r="AG607" s="55" t="s">
        <v>2487</v>
      </c>
      <c r="AH607" s="14"/>
      <c r="AI607" s="17" t="s">
        <v>1441</v>
      </c>
      <c r="AJ607" t="s">
        <v>286</v>
      </c>
      <c r="AK607" s="56" t="s">
        <v>325</v>
      </c>
      <c r="AL607" s="16"/>
    </row>
    <row r="608" spans="1:38">
      <c r="A608" s="13"/>
      <c r="C608" s="14"/>
      <c r="D608" s="15"/>
      <c r="E608" s="13"/>
      <c r="F608" s="13"/>
      <c r="G608" s="13"/>
      <c r="H608" s="13"/>
      <c r="J608" s="13"/>
      <c r="K608" s="16"/>
      <c r="L608" s="17"/>
      <c r="M608" s="13"/>
      <c r="N608" s="15"/>
      <c r="O608" s="13"/>
      <c r="P608" s="13"/>
      <c r="Q608" s="13"/>
      <c r="R608" s="13"/>
      <c r="S608" s="13"/>
      <c r="T608" s="13"/>
      <c r="U608" s="15"/>
      <c r="W608" s="13"/>
      <c r="X608" s="13"/>
      <c r="Y608" s="13"/>
      <c r="Z608" s="17"/>
      <c r="AA608" s="16"/>
      <c r="AB608" s="17"/>
      <c r="AC608" s="13"/>
      <c r="AD608" s="13"/>
      <c r="AE608" s="16"/>
      <c r="AF608" s="16"/>
      <c r="AG608" s="55" t="s">
        <v>2488</v>
      </c>
      <c r="AH608" s="14"/>
      <c r="AI608" s="17" t="s">
        <v>1442</v>
      </c>
      <c r="AJ608" t="s">
        <v>286</v>
      </c>
      <c r="AK608" s="56" t="s">
        <v>325</v>
      </c>
      <c r="AL608" s="16"/>
    </row>
    <row r="609" spans="1:38">
      <c r="A609" s="13"/>
      <c r="C609" s="14"/>
      <c r="D609" s="15"/>
      <c r="E609" s="13"/>
      <c r="F609" s="13"/>
      <c r="G609" s="13"/>
      <c r="H609" s="13"/>
      <c r="J609" s="13"/>
      <c r="K609" s="16"/>
      <c r="L609" s="17"/>
      <c r="M609" s="13"/>
      <c r="N609" s="15"/>
      <c r="O609" s="13"/>
      <c r="P609" s="13"/>
      <c r="Q609" s="13"/>
      <c r="R609" s="13"/>
      <c r="S609" s="13"/>
      <c r="T609" s="13"/>
      <c r="U609" s="15"/>
      <c r="W609" s="13"/>
      <c r="X609" s="13"/>
      <c r="Y609" s="13"/>
      <c r="Z609" s="17"/>
      <c r="AA609" s="16"/>
      <c r="AB609" s="17"/>
      <c r="AC609" s="13"/>
      <c r="AD609" s="13"/>
      <c r="AE609" s="16"/>
      <c r="AF609" s="16"/>
      <c r="AG609" s="55" t="s">
        <v>2489</v>
      </c>
      <c r="AH609" s="14"/>
      <c r="AI609" s="17" t="s">
        <v>1443</v>
      </c>
      <c r="AJ609" t="s">
        <v>286</v>
      </c>
      <c r="AK609" s="56" t="s">
        <v>325</v>
      </c>
      <c r="AL609" s="16"/>
    </row>
    <row r="610" spans="1:38">
      <c r="A610" s="13"/>
      <c r="C610" s="14"/>
      <c r="D610" s="15"/>
      <c r="E610" s="13"/>
      <c r="F610" s="13"/>
      <c r="G610" s="13"/>
      <c r="H610" s="13"/>
      <c r="J610" s="13"/>
      <c r="K610" s="16"/>
      <c r="L610" s="17"/>
      <c r="M610" s="13"/>
      <c r="N610" s="15"/>
      <c r="O610" s="13"/>
      <c r="P610" s="13"/>
      <c r="Q610" s="13"/>
      <c r="R610" s="13"/>
      <c r="S610" s="13"/>
      <c r="T610" s="13"/>
      <c r="U610" s="15"/>
      <c r="W610" s="13"/>
      <c r="X610" s="13"/>
      <c r="Y610" s="13"/>
      <c r="Z610" s="17"/>
      <c r="AA610" s="16"/>
      <c r="AB610" s="17"/>
      <c r="AC610" s="13"/>
      <c r="AD610" s="13"/>
      <c r="AE610" s="16"/>
      <c r="AF610" s="16"/>
      <c r="AG610" s="55" t="s">
        <v>2490</v>
      </c>
      <c r="AH610" s="14"/>
      <c r="AI610" s="17" t="s">
        <v>1444</v>
      </c>
      <c r="AJ610" t="s">
        <v>286</v>
      </c>
      <c r="AK610" s="56" t="s">
        <v>325</v>
      </c>
      <c r="AL610" s="16"/>
    </row>
    <row r="611" spans="1:38">
      <c r="A611" s="13"/>
      <c r="C611" s="14"/>
      <c r="D611" s="15"/>
      <c r="E611" s="13"/>
      <c r="F611" s="13"/>
      <c r="G611" s="13"/>
      <c r="H611" s="13"/>
      <c r="J611" s="13"/>
      <c r="K611" s="16"/>
      <c r="L611" s="17"/>
      <c r="M611" s="13"/>
      <c r="N611" s="15"/>
      <c r="O611" s="13"/>
      <c r="P611" s="13"/>
      <c r="Q611" s="13"/>
      <c r="R611" s="13"/>
      <c r="S611" s="13"/>
      <c r="T611" s="13"/>
      <c r="U611" s="15"/>
      <c r="W611" s="13"/>
      <c r="X611" s="13"/>
      <c r="Y611" s="13"/>
      <c r="Z611" s="17"/>
      <c r="AA611" s="16"/>
      <c r="AB611" s="17"/>
      <c r="AC611" s="13"/>
      <c r="AD611" s="13"/>
      <c r="AE611" s="16"/>
      <c r="AF611" s="16"/>
      <c r="AG611" s="55" t="s">
        <v>2491</v>
      </c>
      <c r="AH611" s="14"/>
      <c r="AI611" s="17" t="s">
        <v>1445</v>
      </c>
      <c r="AJ611" t="s">
        <v>286</v>
      </c>
      <c r="AK611" s="56" t="s">
        <v>271</v>
      </c>
      <c r="AL611" s="16"/>
    </row>
    <row r="612" spans="1:38">
      <c r="A612" s="13"/>
      <c r="C612" s="14"/>
      <c r="D612" s="15"/>
      <c r="E612" s="13"/>
      <c r="F612" s="13"/>
      <c r="G612" s="13"/>
      <c r="H612" s="13"/>
      <c r="J612" s="13"/>
      <c r="K612" s="16"/>
      <c r="L612" s="17"/>
      <c r="M612" s="13"/>
      <c r="N612" s="15"/>
      <c r="O612" s="13"/>
      <c r="P612" s="13"/>
      <c r="Q612" s="13"/>
      <c r="R612" s="13"/>
      <c r="S612" s="13"/>
      <c r="T612" s="13"/>
      <c r="U612" s="15"/>
      <c r="W612" s="13"/>
      <c r="X612" s="13"/>
      <c r="Y612" s="13"/>
      <c r="Z612" s="17"/>
      <c r="AA612" s="16"/>
      <c r="AB612" s="17"/>
      <c r="AC612" s="13"/>
      <c r="AD612" s="13"/>
      <c r="AE612" s="16"/>
      <c r="AF612" s="16"/>
      <c r="AG612" s="55" t="s">
        <v>2492</v>
      </c>
      <c r="AH612" s="14"/>
      <c r="AI612" s="17" t="s">
        <v>1446</v>
      </c>
      <c r="AJ612" t="s">
        <v>286</v>
      </c>
      <c r="AK612" s="56" t="s">
        <v>325</v>
      </c>
      <c r="AL612" s="16"/>
    </row>
    <row r="613" spans="1:38">
      <c r="A613" s="13"/>
      <c r="C613" s="14"/>
      <c r="D613" s="15"/>
      <c r="E613" s="13"/>
      <c r="F613" s="13"/>
      <c r="G613" s="13"/>
      <c r="H613" s="13"/>
      <c r="J613" s="13"/>
      <c r="K613" s="16"/>
      <c r="L613" s="17"/>
      <c r="M613" s="13"/>
      <c r="N613" s="15"/>
      <c r="O613" s="13"/>
      <c r="P613" s="13"/>
      <c r="Q613" s="13"/>
      <c r="R613" s="13"/>
      <c r="S613" s="13"/>
      <c r="T613" s="13"/>
      <c r="U613" s="15"/>
      <c r="W613" s="13"/>
      <c r="X613" s="13"/>
      <c r="Y613" s="13"/>
      <c r="Z613" s="17"/>
      <c r="AA613" s="16"/>
      <c r="AB613" s="17"/>
      <c r="AC613" s="13"/>
      <c r="AD613" s="13"/>
      <c r="AE613" s="16"/>
      <c r="AF613" s="16"/>
      <c r="AG613" s="55" t="s">
        <v>2493</v>
      </c>
      <c r="AH613" s="14"/>
      <c r="AI613" s="17" t="s">
        <v>1447</v>
      </c>
      <c r="AJ613" t="s">
        <v>286</v>
      </c>
      <c r="AK613" s="56" t="s">
        <v>325</v>
      </c>
      <c r="AL613" s="16"/>
    </row>
    <row r="614" spans="1:38">
      <c r="A614" s="13"/>
      <c r="C614" s="14"/>
      <c r="D614" s="15"/>
      <c r="E614" s="13"/>
      <c r="F614" s="13"/>
      <c r="G614" s="13"/>
      <c r="H614" s="13"/>
      <c r="J614" s="13"/>
      <c r="K614" s="16"/>
      <c r="L614" s="17"/>
      <c r="M614" s="13"/>
      <c r="N614" s="15"/>
      <c r="O614" s="13"/>
      <c r="P614" s="13"/>
      <c r="Q614" s="13"/>
      <c r="R614" s="13"/>
      <c r="S614" s="13"/>
      <c r="T614" s="13"/>
      <c r="U614" s="15"/>
      <c r="W614" s="13"/>
      <c r="X614" s="13"/>
      <c r="Y614" s="13"/>
      <c r="Z614" s="17"/>
      <c r="AA614" s="16"/>
      <c r="AB614" s="17"/>
      <c r="AC614" s="13"/>
      <c r="AD614" s="13"/>
      <c r="AE614" s="16"/>
      <c r="AF614" s="16"/>
      <c r="AG614" s="55" t="s">
        <v>2494</v>
      </c>
      <c r="AH614" s="14"/>
      <c r="AI614" s="17" t="s">
        <v>1448</v>
      </c>
      <c r="AJ614" t="s">
        <v>286</v>
      </c>
      <c r="AK614" s="56" t="s">
        <v>325</v>
      </c>
      <c r="AL614" s="16"/>
    </row>
    <row r="615" spans="1:38">
      <c r="A615" s="13"/>
      <c r="C615" s="14"/>
      <c r="D615" s="15"/>
      <c r="E615" s="13"/>
      <c r="F615" s="13"/>
      <c r="G615" s="13"/>
      <c r="H615" s="13"/>
      <c r="J615" s="13"/>
      <c r="K615" s="16"/>
      <c r="L615" s="17"/>
      <c r="M615" s="13"/>
      <c r="N615" s="15"/>
      <c r="O615" s="13"/>
      <c r="P615" s="13"/>
      <c r="Q615" s="13"/>
      <c r="R615" s="13"/>
      <c r="S615" s="13"/>
      <c r="T615" s="13"/>
      <c r="U615" s="15"/>
      <c r="W615" s="13"/>
      <c r="X615" s="13"/>
      <c r="Y615" s="13"/>
      <c r="Z615" s="17"/>
      <c r="AA615" s="16"/>
      <c r="AB615" s="17"/>
      <c r="AC615" s="13"/>
      <c r="AD615" s="13"/>
      <c r="AE615" s="16"/>
      <c r="AF615" s="16"/>
      <c r="AG615" s="55" t="s">
        <v>2495</v>
      </c>
      <c r="AH615" s="14"/>
      <c r="AI615" s="17" t="s">
        <v>1449</v>
      </c>
      <c r="AJ615" t="s">
        <v>286</v>
      </c>
      <c r="AK615" s="56" t="s">
        <v>325</v>
      </c>
      <c r="AL615" s="16"/>
    </row>
    <row r="616" spans="1:38">
      <c r="A616" s="13"/>
      <c r="C616" s="14"/>
      <c r="D616" s="15"/>
      <c r="E616" s="13"/>
      <c r="F616" s="13"/>
      <c r="G616" s="13"/>
      <c r="H616" s="13"/>
      <c r="J616" s="13"/>
      <c r="K616" s="16"/>
      <c r="L616" s="17"/>
      <c r="M616" s="13"/>
      <c r="N616" s="15"/>
      <c r="O616" s="13"/>
      <c r="P616" s="13"/>
      <c r="Q616" s="13"/>
      <c r="R616" s="13"/>
      <c r="S616" s="13"/>
      <c r="T616" s="13"/>
      <c r="U616" s="15"/>
      <c r="W616" s="13"/>
      <c r="X616" s="13"/>
      <c r="Y616" s="13"/>
      <c r="Z616" s="17"/>
      <c r="AA616" s="16"/>
      <c r="AB616" s="17"/>
      <c r="AC616" s="13"/>
      <c r="AD616" s="13"/>
      <c r="AE616" s="16"/>
      <c r="AF616" s="16"/>
      <c r="AG616" s="55" t="s">
        <v>2496</v>
      </c>
      <c r="AH616" s="14"/>
      <c r="AI616" s="17" t="s">
        <v>1450</v>
      </c>
      <c r="AJ616" t="s">
        <v>286</v>
      </c>
      <c r="AK616" s="56" t="s">
        <v>325</v>
      </c>
      <c r="AL616" s="16"/>
    </row>
    <row r="617" spans="1:38">
      <c r="A617" s="13"/>
      <c r="C617" s="14"/>
      <c r="D617" s="15"/>
      <c r="E617" s="13"/>
      <c r="F617" s="13"/>
      <c r="G617" s="13"/>
      <c r="H617" s="13"/>
      <c r="J617" s="13"/>
      <c r="K617" s="16"/>
      <c r="L617" s="17"/>
      <c r="M617" s="13"/>
      <c r="N617" s="15"/>
      <c r="O617" s="13"/>
      <c r="P617" s="13"/>
      <c r="Q617" s="13"/>
      <c r="R617" s="13"/>
      <c r="S617" s="13"/>
      <c r="T617" s="13"/>
      <c r="U617" s="15"/>
      <c r="W617" s="13"/>
      <c r="X617" s="13"/>
      <c r="Y617" s="13"/>
      <c r="Z617" s="17"/>
      <c r="AA617" s="16"/>
      <c r="AB617" s="17"/>
      <c r="AC617" s="13"/>
      <c r="AD617" s="13"/>
      <c r="AE617" s="16"/>
      <c r="AF617" s="16"/>
      <c r="AG617" s="55" t="s">
        <v>2497</v>
      </c>
      <c r="AH617" s="14"/>
      <c r="AI617" s="17" t="s">
        <v>1451</v>
      </c>
      <c r="AJ617" t="s">
        <v>286</v>
      </c>
      <c r="AK617" s="56" t="s">
        <v>325</v>
      </c>
      <c r="AL617" s="16"/>
    </row>
    <row r="618" spans="1:38">
      <c r="A618" s="13"/>
      <c r="C618" s="14"/>
      <c r="D618" s="15"/>
      <c r="E618" s="13"/>
      <c r="F618" s="13"/>
      <c r="G618" s="13"/>
      <c r="H618" s="13"/>
      <c r="J618" s="13"/>
      <c r="K618" s="16"/>
      <c r="L618" s="17"/>
      <c r="M618" s="13"/>
      <c r="N618" s="15"/>
      <c r="O618" s="13"/>
      <c r="P618" s="13"/>
      <c r="Q618" s="13"/>
      <c r="R618" s="13"/>
      <c r="S618" s="13"/>
      <c r="T618" s="13"/>
      <c r="U618" s="15"/>
      <c r="W618" s="13"/>
      <c r="X618" s="13"/>
      <c r="Y618" s="13"/>
      <c r="Z618" s="17"/>
      <c r="AA618" s="16"/>
      <c r="AB618" s="17"/>
      <c r="AC618" s="13"/>
      <c r="AD618" s="13"/>
      <c r="AE618" s="16"/>
      <c r="AF618" s="16"/>
      <c r="AG618" s="55" t="s">
        <v>2498</v>
      </c>
      <c r="AH618" s="14"/>
      <c r="AI618" s="17" t="s">
        <v>1452</v>
      </c>
      <c r="AJ618" t="s">
        <v>286</v>
      </c>
      <c r="AK618" s="56" t="s">
        <v>325</v>
      </c>
      <c r="AL618" s="16"/>
    </row>
    <row r="619" spans="1:38">
      <c r="A619" s="13"/>
      <c r="C619" s="14"/>
      <c r="D619" s="15"/>
      <c r="E619" s="13"/>
      <c r="F619" s="13"/>
      <c r="G619" s="13"/>
      <c r="H619" s="13"/>
      <c r="J619" s="13"/>
      <c r="K619" s="16"/>
      <c r="L619" s="17"/>
      <c r="M619" s="13"/>
      <c r="N619" s="15"/>
      <c r="O619" s="13"/>
      <c r="P619" s="13"/>
      <c r="Q619" s="13"/>
      <c r="R619" s="13"/>
      <c r="S619" s="13"/>
      <c r="T619" s="13"/>
      <c r="U619" s="15"/>
      <c r="W619" s="13"/>
      <c r="X619" s="13"/>
      <c r="Y619" s="13"/>
      <c r="Z619" s="17"/>
      <c r="AA619" s="16"/>
      <c r="AB619" s="17"/>
      <c r="AC619" s="13"/>
      <c r="AD619" s="13"/>
      <c r="AE619" s="16"/>
      <c r="AF619" s="16"/>
      <c r="AG619" s="55" t="s">
        <v>2499</v>
      </c>
      <c r="AH619" s="14"/>
      <c r="AI619" s="17" t="s">
        <v>1453</v>
      </c>
      <c r="AJ619" t="s">
        <v>286</v>
      </c>
      <c r="AK619" s="56" t="s">
        <v>325</v>
      </c>
      <c r="AL619" s="16"/>
    </row>
    <row r="620" spans="1:38">
      <c r="A620" s="13"/>
      <c r="C620" s="14"/>
      <c r="D620" s="15"/>
      <c r="E620" s="13"/>
      <c r="F620" s="13"/>
      <c r="G620" s="13"/>
      <c r="H620" s="13"/>
      <c r="J620" s="13"/>
      <c r="K620" s="16"/>
      <c r="L620" s="17"/>
      <c r="M620" s="13"/>
      <c r="N620" s="15"/>
      <c r="O620" s="13"/>
      <c r="P620" s="13"/>
      <c r="Q620" s="13"/>
      <c r="R620" s="13"/>
      <c r="S620" s="13"/>
      <c r="T620" s="13"/>
      <c r="U620" s="15"/>
      <c r="W620" s="13"/>
      <c r="X620" s="13"/>
      <c r="Y620" s="13"/>
      <c r="Z620" s="17"/>
      <c r="AA620" s="16"/>
      <c r="AB620" s="17"/>
      <c r="AC620" s="13"/>
      <c r="AD620" s="13"/>
      <c r="AE620" s="16"/>
      <c r="AF620" s="16"/>
      <c r="AG620" s="55" t="s">
        <v>2500</v>
      </c>
      <c r="AH620" s="14"/>
      <c r="AI620" s="17" t="s">
        <v>1454</v>
      </c>
      <c r="AJ620" t="s">
        <v>286</v>
      </c>
      <c r="AK620" s="56" t="s">
        <v>325</v>
      </c>
      <c r="AL620" s="16"/>
    </row>
    <row r="621" spans="1:38">
      <c r="A621" s="13"/>
      <c r="C621" s="14"/>
      <c r="D621" s="15"/>
      <c r="E621" s="13"/>
      <c r="F621" s="13"/>
      <c r="G621" s="13"/>
      <c r="H621" s="13"/>
      <c r="J621" s="13"/>
      <c r="K621" s="16"/>
      <c r="L621" s="17"/>
      <c r="M621" s="13"/>
      <c r="N621" s="15"/>
      <c r="O621" s="13"/>
      <c r="P621" s="13"/>
      <c r="Q621" s="13"/>
      <c r="R621" s="13"/>
      <c r="S621" s="13"/>
      <c r="T621" s="13"/>
      <c r="U621" s="15"/>
      <c r="W621" s="13"/>
      <c r="X621" s="13"/>
      <c r="Y621" s="13"/>
      <c r="Z621" s="17"/>
      <c r="AA621" s="16"/>
      <c r="AB621" s="17"/>
      <c r="AC621" s="13"/>
      <c r="AD621" s="13"/>
      <c r="AE621" s="16"/>
      <c r="AF621" s="16"/>
      <c r="AG621" s="55" t="s">
        <v>2501</v>
      </c>
      <c r="AH621" s="14"/>
      <c r="AI621" s="17" t="s">
        <v>1455</v>
      </c>
      <c r="AJ621" t="s">
        <v>286</v>
      </c>
      <c r="AK621" s="56" t="s">
        <v>325</v>
      </c>
      <c r="AL621" s="16"/>
    </row>
    <row r="622" spans="1:38">
      <c r="A622" s="13"/>
      <c r="C622" s="14"/>
      <c r="D622" s="15"/>
      <c r="E622" s="13"/>
      <c r="F622" s="13"/>
      <c r="G622" s="13"/>
      <c r="H622" s="13"/>
      <c r="J622" s="13"/>
      <c r="K622" s="16"/>
      <c r="L622" s="17"/>
      <c r="M622" s="13"/>
      <c r="N622" s="15"/>
      <c r="O622" s="13"/>
      <c r="P622" s="13"/>
      <c r="Q622" s="13"/>
      <c r="R622" s="13"/>
      <c r="S622" s="13"/>
      <c r="T622" s="13"/>
      <c r="U622" s="15"/>
      <c r="W622" s="13"/>
      <c r="X622" s="13"/>
      <c r="Y622" s="13"/>
      <c r="Z622" s="17"/>
      <c r="AA622" s="16"/>
      <c r="AB622" s="17"/>
      <c r="AC622" s="13"/>
      <c r="AD622" s="13"/>
      <c r="AE622" s="16"/>
      <c r="AF622" s="16"/>
      <c r="AG622" s="55" t="s">
        <v>2502</v>
      </c>
      <c r="AH622" s="14"/>
      <c r="AI622" s="17" t="s">
        <v>1456</v>
      </c>
      <c r="AJ622" t="s">
        <v>286</v>
      </c>
      <c r="AK622" s="56" t="s">
        <v>325</v>
      </c>
      <c r="AL622" s="16"/>
    </row>
    <row r="623" spans="1:38">
      <c r="A623" s="13"/>
      <c r="C623" s="14"/>
      <c r="D623" s="15"/>
      <c r="E623" s="13"/>
      <c r="F623" s="13"/>
      <c r="G623" s="13"/>
      <c r="H623" s="13"/>
      <c r="J623" s="13"/>
      <c r="K623" s="16"/>
      <c r="L623" s="17"/>
      <c r="M623" s="13"/>
      <c r="N623" s="15"/>
      <c r="O623" s="13"/>
      <c r="P623" s="13"/>
      <c r="Q623" s="13"/>
      <c r="R623" s="13"/>
      <c r="S623" s="13"/>
      <c r="T623" s="13"/>
      <c r="U623" s="15"/>
      <c r="W623" s="13"/>
      <c r="X623" s="13"/>
      <c r="Y623" s="13"/>
      <c r="Z623" s="17"/>
      <c r="AA623" s="16"/>
      <c r="AB623" s="17"/>
      <c r="AC623" s="13"/>
      <c r="AD623" s="13"/>
      <c r="AE623" s="16"/>
      <c r="AF623" s="16"/>
      <c r="AG623" s="55" t="s">
        <v>2503</v>
      </c>
      <c r="AH623" s="14"/>
      <c r="AI623" s="17" t="s">
        <v>1457</v>
      </c>
      <c r="AJ623" t="s">
        <v>286</v>
      </c>
      <c r="AK623" s="56" t="s">
        <v>325</v>
      </c>
      <c r="AL623" s="16"/>
    </row>
    <row r="624" spans="1:38">
      <c r="A624" s="13"/>
      <c r="C624" s="14"/>
      <c r="D624" s="15"/>
      <c r="E624" s="13"/>
      <c r="F624" s="13"/>
      <c r="G624" s="13"/>
      <c r="H624" s="13"/>
      <c r="J624" s="13"/>
      <c r="K624" s="16"/>
      <c r="L624" s="17"/>
      <c r="M624" s="13"/>
      <c r="N624" s="15"/>
      <c r="O624" s="13"/>
      <c r="P624" s="13"/>
      <c r="Q624" s="13"/>
      <c r="R624" s="13"/>
      <c r="S624" s="13"/>
      <c r="T624" s="13"/>
      <c r="U624" s="15"/>
      <c r="W624" s="13"/>
      <c r="X624" s="13"/>
      <c r="Y624" s="13"/>
      <c r="Z624" s="17"/>
      <c r="AA624" s="16"/>
      <c r="AB624" s="17"/>
      <c r="AC624" s="13"/>
      <c r="AD624" s="13"/>
      <c r="AE624" s="16"/>
      <c r="AF624" s="16"/>
      <c r="AG624" s="55" t="s">
        <v>2504</v>
      </c>
      <c r="AH624" s="14"/>
      <c r="AI624" s="17" t="s">
        <v>1458</v>
      </c>
      <c r="AJ624" t="s">
        <v>286</v>
      </c>
      <c r="AK624" s="56" t="s">
        <v>325</v>
      </c>
      <c r="AL624" s="16"/>
    </row>
    <row r="625" spans="1:38">
      <c r="A625" s="13"/>
      <c r="C625" s="14"/>
      <c r="D625" s="15"/>
      <c r="E625" s="13"/>
      <c r="F625" s="13"/>
      <c r="G625" s="13"/>
      <c r="H625" s="13"/>
      <c r="J625" s="13"/>
      <c r="K625" s="16"/>
      <c r="L625" s="17"/>
      <c r="M625" s="13"/>
      <c r="N625" s="15"/>
      <c r="O625" s="13"/>
      <c r="P625" s="13"/>
      <c r="Q625" s="13"/>
      <c r="R625" s="13"/>
      <c r="S625" s="13"/>
      <c r="T625" s="13"/>
      <c r="U625" s="15"/>
      <c r="W625" s="13"/>
      <c r="X625" s="13"/>
      <c r="Y625" s="13"/>
      <c r="Z625" s="17"/>
      <c r="AA625" s="16"/>
      <c r="AB625" s="17"/>
      <c r="AC625" s="13"/>
      <c r="AD625" s="13"/>
      <c r="AE625" s="16"/>
      <c r="AF625" s="16"/>
      <c r="AG625" s="55" t="s">
        <v>2505</v>
      </c>
      <c r="AH625" s="14"/>
      <c r="AI625" s="17" t="s">
        <v>1459</v>
      </c>
      <c r="AJ625" t="s">
        <v>286</v>
      </c>
      <c r="AK625" s="56" t="s">
        <v>325</v>
      </c>
      <c r="AL625" s="16"/>
    </row>
    <row r="626" spans="1:38">
      <c r="A626" s="13"/>
      <c r="C626" s="14"/>
      <c r="D626" s="15"/>
      <c r="E626" s="13"/>
      <c r="F626" s="13"/>
      <c r="G626" s="13"/>
      <c r="H626" s="13"/>
      <c r="J626" s="13"/>
      <c r="K626" s="16"/>
      <c r="L626" s="17"/>
      <c r="M626" s="13"/>
      <c r="N626" s="15"/>
      <c r="O626" s="13"/>
      <c r="P626" s="13"/>
      <c r="Q626" s="13"/>
      <c r="R626" s="13"/>
      <c r="S626" s="13"/>
      <c r="T626" s="13"/>
      <c r="U626" s="15"/>
      <c r="W626" s="13"/>
      <c r="X626" s="13"/>
      <c r="Y626" s="13"/>
      <c r="Z626" s="17"/>
      <c r="AA626" s="16"/>
      <c r="AB626" s="17"/>
      <c r="AC626" s="13"/>
      <c r="AD626" s="13"/>
      <c r="AE626" s="16"/>
      <c r="AF626" s="16"/>
      <c r="AG626" s="55" t="s">
        <v>2506</v>
      </c>
      <c r="AH626" s="14"/>
      <c r="AI626" s="17" t="s">
        <v>1460</v>
      </c>
      <c r="AJ626" t="s">
        <v>286</v>
      </c>
      <c r="AK626" s="56" t="s">
        <v>325</v>
      </c>
      <c r="AL626" s="16"/>
    </row>
    <row r="627" spans="1:38">
      <c r="A627" s="13"/>
      <c r="C627" s="14"/>
      <c r="D627" s="15"/>
      <c r="E627" s="13"/>
      <c r="F627" s="13"/>
      <c r="G627" s="13"/>
      <c r="H627" s="13"/>
      <c r="J627" s="13"/>
      <c r="K627" s="16"/>
      <c r="L627" s="17"/>
      <c r="M627" s="13"/>
      <c r="N627" s="15"/>
      <c r="O627" s="13"/>
      <c r="P627" s="13"/>
      <c r="Q627" s="13"/>
      <c r="R627" s="13"/>
      <c r="S627" s="13"/>
      <c r="T627" s="13"/>
      <c r="U627" s="15"/>
      <c r="W627" s="13"/>
      <c r="X627" s="13"/>
      <c r="Y627" s="13"/>
      <c r="Z627" s="17"/>
      <c r="AA627" s="16"/>
      <c r="AB627" s="17"/>
      <c r="AC627" s="13"/>
      <c r="AD627" s="13"/>
      <c r="AE627" s="16"/>
      <c r="AF627" s="16"/>
      <c r="AG627" s="55" t="s">
        <v>2507</v>
      </c>
      <c r="AH627" s="14"/>
      <c r="AI627" s="17" t="s">
        <v>1461</v>
      </c>
      <c r="AJ627" t="s">
        <v>286</v>
      </c>
      <c r="AK627" s="56" t="s">
        <v>325</v>
      </c>
      <c r="AL627" s="16"/>
    </row>
    <row r="628" spans="1:38">
      <c r="A628" s="13"/>
      <c r="C628" s="14"/>
      <c r="D628" s="15"/>
      <c r="E628" s="13"/>
      <c r="F628" s="13"/>
      <c r="G628" s="13"/>
      <c r="H628" s="13"/>
      <c r="J628" s="13"/>
      <c r="K628" s="16"/>
      <c r="L628" s="17"/>
      <c r="M628" s="13"/>
      <c r="N628" s="15"/>
      <c r="O628" s="13"/>
      <c r="P628" s="13"/>
      <c r="Q628" s="13"/>
      <c r="R628" s="13"/>
      <c r="S628" s="13"/>
      <c r="T628" s="13"/>
      <c r="U628" s="15"/>
      <c r="W628" s="13"/>
      <c r="X628" s="13"/>
      <c r="Y628" s="13"/>
      <c r="Z628" s="17"/>
      <c r="AA628" s="16"/>
      <c r="AB628" s="17"/>
      <c r="AC628" s="13"/>
      <c r="AD628" s="13"/>
      <c r="AE628" s="16"/>
      <c r="AF628" s="16"/>
      <c r="AG628" s="55" t="s">
        <v>2508</v>
      </c>
      <c r="AH628" s="14"/>
      <c r="AI628" s="17" t="s">
        <v>1462</v>
      </c>
      <c r="AJ628" t="s">
        <v>286</v>
      </c>
      <c r="AK628" s="56" t="s">
        <v>325</v>
      </c>
      <c r="AL628" s="16"/>
    </row>
    <row r="629" spans="1:38">
      <c r="A629" s="13"/>
      <c r="C629" s="14"/>
      <c r="D629" s="15"/>
      <c r="E629" s="13"/>
      <c r="F629" s="13"/>
      <c r="G629" s="13"/>
      <c r="H629" s="13"/>
      <c r="J629" s="13"/>
      <c r="K629" s="16"/>
      <c r="L629" s="17"/>
      <c r="M629" s="13"/>
      <c r="N629" s="15"/>
      <c r="O629" s="13"/>
      <c r="P629" s="13"/>
      <c r="Q629" s="13"/>
      <c r="R629" s="13"/>
      <c r="S629" s="13"/>
      <c r="T629" s="13"/>
      <c r="U629" s="15"/>
      <c r="W629" s="13"/>
      <c r="X629" s="13"/>
      <c r="Y629" s="13"/>
      <c r="Z629" s="17"/>
      <c r="AA629" s="16"/>
      <c r="AB629" s="17"/>
      <c r="AC629" s="13"/>
      <c r="AD629" s="13"/>
      <c r="AE629" s="16"/>
      <c r="AF629" s="16"/>
      <c r="AG629" s="55" t="s">
        <v>2509</v>
      </c>
      <c r="AH629" s="14"/>
      <c r="AI629" s="17" t="s">
        <v>1463</v>
      </c>
      <c r="AJ629" t="s">
        <v>286</v>
      </c>
      <c r="AK629" s="56" t="s">
        <v>325</v>
      </c>
      <c r="AL629" s="16"/>
    </row>
    <row r="630" spans="1:38">
      <c r="A630" s="13"/>
      <c r="C630" s="14"/>
      <c r="D630" s="15"/>
      <c r="E630" s="13"/>
      <c r="F630" s="13"/>
      <c r="G630" s="13"/>
      <c r="H630" s="13"/>
      <c r="J630" s="13"/>
      <c r="K630" s="16"/>
      <c r="L630" s="17"/>
      <c r="M630" s="13"/>
      <c r="N630" s="15"/>
      <c r="O630" s="13"/>
      <c r="P630" s="13"/>
      <c r="Q630" s="13"/>
      <c r="R630" s="13"/>
      <c r="S630" s="13"/>
      <c r="T630" s="13"/>
      <c r="U630" s="15"/>
      <c r="W630" s="13"/>
      <c r="X630" s="13"/>
      <c r="Y630" s="13"/>
      <c r="Z630" s="17"/>
      <c r="AA630" s="16"/>
      <c r="AB630" s="17"/>
      <c r="AC630" s="13"/>
      <c r="AD630" s="13"/>
      <c r="AE630" s="16"/>
      <c r="AF630" s="16"/>
      <c r="AG630" s="55" t="s">
        <v>2510</v>
      </c>
      <c r="AH630" s="14"/>
      <c r="AI630" s="17" t="s">
        <v>1464</v>
      </c>
      <c r="AJ630" t="s">
        <v>286</v>
      </c>
      <c r="AK630" s="56" t="s">
        <v>325</v>
      </c>
      <c r="AL630" s="16"/>
    </row>
    <row r="631" spans="1:38">
      <c r="A631" s="13"/>
      <c r="C631" s="14"/>
      <c r="D631" s="15"/>
      <c r="E631" s="13"/>
      <c r="F631" s="13"/>
      <c r="G631" s="13"/>
      <c r="H631" s="13"/>
      <c r="J631" s="13"/>
      <c r="K631" s="16"/>
      <c r="L631" s="17"/>
      <c r="M631" s="13"/>
      <c r="N631" s="15"/>
      <c r="O631" s="13"/>
      <c r="P631" s="13"/>
      <c r="Q631" s="13"/>
      <c r="R631" s="13"/>
      <c r="S631" s="13"/>
      <c r="T631" s="13"/>
      <c r="U631" s="15"/>
      <c r="W631" s="13"/>
      <c r="X631" s="13"/>
      <c r="Y631" s="13"/>
      <c r="Z631" s="17"/>
      <c r="AA631" s="16"/>
      <c r="AB631" s="17"/>
      <c r="AC631" s="13"/>
      <c r="AD631" s="13"/>
      <c r="AE631" s="16"/>
      <c r="AF631" s="16"/>
      <c r="AG631" s="55" t="s">
        <v>2511</v>
      </c>
      <c r="AH631" s="14"/>
      <c r="AI631" s="17" t="s">
        <v>1465</v>
      </c>
      <c r="AJ631" t="s">
        <v>286</v>
      </c>
      <c r="AK631" s="56" t="s">
        <v>325</v>
      </c>
      <c r="AL631" s="16"/>
    </row>
    <row r="632" spans="1:38">
      <c r="A632" s="13"/>
      <c r="C632" s="14"/>
      <c r="D632" s="15"/>
      <c r="E632" s="13"/>
      <c r="F632" s="13"/>
      <c r="G632" s="13"/>
      <c r="H632" s="13"/>
      <c r="J632" s="13"/>
      <c r="K632" s="16"/>
      <c r="L632" s="17"/>
      <c r="M632" s="13"/>
      <c r="N632" s="15"/>
      <c r="O632" s="13"/>
      <c r="P632" s="13"/>
      <c r="Q632" s="13"/>
      <c r="R632" s="13"/>
      <c r="S632" s="13"/>
      <c r="T632" s="13"/>
      <c r="U632" s="15"/>
      <c r="W632" s="13"/>
      <c r="X632" s="13"/>
      <c r="Y632" s="13"/>
      <c r="Z632" s="17"/>
      <c r="AA632" s="16"/>
      <c r="AB632" s="17"/>
      <c r="AC632" s="13"/>
      <c r="AD632" s="13"/>
      <c r="AE632" s="16"/>
      <c r="AF632" s="16"/>
      <c r="AG632" s="55" t="s">
        <v>2512</v>
      </c>
      <c r="AH632" s="14"/>
      <c r="AI632" s="17" t="s">
        <v>1466</v>
      </c>
      <c r="AJ632" t="s">
        <v>286</v>
      </c>
      <c r="AK632" s="56" t="s">
        <v>325</v>
      </c>
      <c r="AL632" s="16"/>
    </row>
    <row r="633" spans="1:38">
      <c r="A633" s="13"/>
      <c r="C633" s="14"/>
      <c r="D633" s="15"/>
      <c r="E633" s="13"/>
      <c r="F633" s="13"/>
      <c r="G633" s="13"/>
      <c r="H633" s="13"/>
      <c r="J633" s="13"/>
      <c r="K633" s="16"/>
      <c r="L633" s="17"/>
      <c r="M633" s="13"/>
      <c r="N633" s="15"/>
      <c r="O633" s="13"/>
      <c r="P633" s="13"/>
      <c r="Q633" s="13"/>
      <c r="R633" s="13"/>
      <c r="S633" s="13"/>
      <c r="T633" s="13"/>
      <c r="U633" s="15"/>
      <c r="W633" s="13"/>
      <c r="X633" s="13"/>
      <c r="Y633" s="13"/>
      <c r="Z633" s="17"/>
      <c r="AA633" s="16"/>
      <c r="AB633" s="17"/>
      <c r="AC633" s="13"/>
      <c r="AD633" s="13"/>
      <c r="AE633" s="16"/>
      <c r="AF633" s="16"/>
      <c r="AG633" s="55" t="s">
        <v>2513</v>
      </c>
      <c r="AH633" s="14"/>
      <c r="AI633" s="17" t="s">
        <v>1467</v>
      </c>
      <c r="AJ633" t="s">
        <v>286</v>
      </c>
      <c r="AK633" s="56" t="s">
        <v>325</v>
      </c>
      <c r="AL633" s="16"/>
    </row>
    <row r="634" spans="1:38">
      <c r="A634" s="13"/>
      <c r="C634" s="14"/>
      <c r="D634" s="15"/>
      <c r="E634" s="13"/>
      <c r="F634" s="13"/>
      <c r="G634" s="13"/>
      <c r="H634" s="13"/>
      <c r="J634" s="13"/>
      <c r="K634" s="16"/>
      <c r="L634" s="17"/>
      <c r="M634" s="13"/>
      <c r="N634" s="15"/>
      <c r="O634" s="13"/>
      <c r="P634" s="13"/>
      <c r="Q634" s="13"/>
      <c r="R634" s="13"/>
      <c r="S634" s="13"/>
      <c r="T634" s="13"/>
      <c r="U634" s="15"/>
      <c r="W634" s="13"/>
      <c r="X634" s="13"/>
      <c r="Y634" s="13"/>
      <c r="Z634" s="17"/>
      <c r="AA634" s="16"/>
      <c r="AB634" s="17"/>
      <c r="AC634" s="13"/>
      <c r="AD634" s="13"/>
      <c r="AE634" s="16"/>
      <c r="AF634" s="16"/>
      <c r="AG634" s="55" t="s">
        <v>2514</v>
      </c>
      <c r="AH634" s="14"/>
      <c r="AI634" s="17" t="s">
        <v>1468</v>
      </c>
      <c r="AJ634" t="s">
        <v>286</v>
      </c>
      <c r="AK634" s="56" t="s">
        <v>325</v>
      </c>
      <c r="AL634" s="16"/>
    </row>
    <row r="635" spans="1:38">
      <c r="A635" s="13"/>
      <c r="C635" s="14"/>
      <c r="D635" s="15"/>
      <c r="E635" s="13"/>
      <c r="F635" s="13"/>
      <c r="G635" s="13"/>
      <c r="H635" s="13"/>
      <c r="J635" s="13"/>
      <c r="K635" s="16"/>
      <c r="L635" s="17"/>
      <c r="M635" s="13"/>
      <c r="N635" s="15"/>
      <c r="O635" s="13"/>
      <c r="P635" s="13"/>
      <c r="Q635" s="13"/>
      <c r="R635" s="13"/>
      <c r="S635" s="13"/>
      <c r="T635" s="13"/>
      <c r="U635" s="15"/>
      <c r="W635" s="13"/>
      <c r="X635" s="13"/>
      <c r="Y635" s="13"/>
      <c r="Z635" s="17"/>
      <c r="AA635" s="16"/>
      <c r="AB635" s="17"/>
      <c r="AC635" s="13"/>
      <c r="AD635" s="13"/>
      <c r="AE635" s="16"/>
      <c r="AF635" s="16"/>
      <c r="AG635" s="55" t="s">
        <v>2515</v>
      </c>
      <c r="AH635" s="14"/>
      <c r="AI635" s="17" t="s">
        <v>1469</v>
      </c>
      <c r="AJ635" t="s">
        <v>286</v>
      </c>
      <c r="AK635" s="56" t="s">
        <v>325</v>
      </c>
      <c r="AL635" s="16"/>
    </row>
    <row r="636" spans="1:38">
      <c r="A636" s="13"/>
      <c r="C636" s="14"/>
      <c r="D636" s="15"/>
      <c r="E636" s="13"/>
      <c r="F636" s="13"/>
      <c r="G636" s="13"/>
      <c r="H636" s="13"/>
      <c r="J636" s="13"/>
      <c r="K636" s="16"/>
      <c r="L636" s="17"/>
      <c r="M636" s="13"/>
      <c r="N636" s="15"/>
      <c r="O636" s="13"/>
      <c r="P636" s="13"/>
      <c r="Q636" s="13"/>
      <c r="R636" s="13"/>
      <c r="S636" s="13"/>
      <c r="T636" s="13"/>
      <c r="U636" s="15"/>
      <c r="W636" s="13"/>
      <c r="X636" s="13"/>
      <c r="Y636" s="13"/>
      <c r="Z636" s="17"/>
      <c r="AA636" s="16"/>
      <c r="AB636" s="17"/>
      <c r="AC636" s="13"/>
      <c r="AD636" s="13"/>
      <c r="AE636" s="16"/>
      <c r="AF636" s="16"/>
      <c r="AG636" s="55" t="s">
        <v>2516</v>
      </c>
      <c r="AH636" s="14"/>
      <c r="AI636" s="17" t="s">
        <v>1470</v>
      </c>
      <c r="AJ636" t="s">
        <v>286</v>
      </c>
      <c r="AK636" s="56" t="s">
        <v>325</v>
      </c>
      <c r="AL636" s="16"/>
    </row>
    <row r="637" spans="1:38">
      <c r="A637" s="13"/>
      <c r="C637" s="14"/>
      <c r="D637" s="15"/>
      <c r="E637" s="13"/>
      <c r="F637" s="13"/>
      <c r="G637" s="13"/>
      <c r="H637" s="13"/>
      <c r="J637" s="13"/>
      <c r="K637" s="16"/>
      <c r="L637" s="17"/>
      <c r="M637" s="13"/>
      <c r="N637" s="15"/>
      <c r="O637" s="13"/>
      <c r="P637" s="13"/>
      <c r="Q637" s="13"/>
      <c r="R637" s="13"/>
      <c r="S637" s="13"/>
      <c r="T637" s="13"/>
      <c r="U637" s="15"/>
      <c r="W637" s="13"/>
      <c r="X637" s="13"/>
      <c r="Y637" s="13"/>
      <c r="Z637" s="17"/>
      <c r="AA637" s="16"/>
      <c r="AB637" s="17"/>
      <c r="AC637" s="13"/>
      <c r="AD637" s="13"/>
      <c r="AE637" s="16"/>
      <c r="AF637" s="16"/>
      <c r="AG637" s="55" t="s">
        <v>2517</v>
      </c>
      <c r="AH637" s="14"/>
      <c r="AI637" s="17" t="s">
        <v>1471</v>
      </c>
      <c r="AJ637" t="s">
        <v>286</v>
      </c>
      <c r="AK637" s="56" t="s">
        <v>325</v>
      </c>
      <c r="AL637" s="16"/>
    </row>
    <row r="638" spans="1:38">
      <c r="A638" s="13"/>
      <c r="C638" s="14"/>
      <c r="D638" s="15"/>
      <c r="E638" s="13"/>
      <c r="F638" s="13"/>
      <c r="G638" s="13"/>
      <c r="H638" s="13"/>
      <c r="J638" s="13"/>
      <c r="K638" s="16"/>
      <c r="L638" s="17"/>
      <c r="M638" s="13"/>
      <c r="N638" s="15"/>
      <c r="O638" s="13"/>
      <c r="P638" s="13"/>
      <c r="Q638" s="13"/>
      <c r="R638" s="13"/>
      <c r="S638" s="13"/>
      <c r="T638" s="13"/>
      <c r="U638" s="15"/>
      <c r="W638" s="13"/>
      <c r="X638" s="13"/>
      <c r="Y638" s="13"/>
      <c r="Z638" s="17"/>
      <c r="AA638" s="16"/>
      <c r="AB638" s="17"/>
      <c r="AC638" s="13"/>
      <c r="AD638" s="13"/>
      <c r="AE638" s="16"/>
      <c r="AF638" s="16"/>
      <c r="AG638" s="55" t="s">
        <v>2518</v>
      </c>
      <c r="AH638" s="14"/>
      <c r="AI638" s="17" t="s">
        <v>1472</v>
      </c>
      <c r="AJ638" t="s">
        <v>286</v>
      </c>
      <c r="AK638" s="56" t="s">
        <v>325</v>
      </c>
      <c r="AL638" s="16"/>
    </row>
    <row r="639" spans="1:38">
      <c r="A639" s="13"/>
      <c r="C639" s="14"/>
      <c r="D639" s="15"/>
      <c r="E639" s="13"/>
      <c r="F639" s="13"/>
      <c r="G639" s="13"/>
      <c r="H639" s="13"/>
      <c r="J639" s="13"/>
      <c r="K639" s="16"/>
      <c r="L639" s="17"/>
      <c r="M639" s="13"/>
      <c r="N639" s="15"/>
      <c r="O639" s="13"/>
      <c r="P639" s="13"/>
      <c r="Q639" s="13"/>
      <c r="R639" s="13"/>
      <c r="S639" s="13"/>
      <c r="T639" s="13"/>
      <c r="U639" s="15"/>
      <c r="W639" s="13"/>
      <c r="X639" s="13"/>
      <c r="Y639" s="13"/>
      <c r="Z639" s="17"/>
      <c r="AA639" s="16"/>
      <c r="AB639" s="17"/>
      <c r="AC639" s="13"/>
      <c r="AD639" s="13"/>
      <c r="AE639" s="16"/>
      <c r="AF639" s="16"/>
      <c r="AG639" s="55" t="s">
        <v>2519</v>
      </c>
      <c r="AH639" s="14"/>
      <c r="AI639" s="17" t="s">
        <v>1473</v>
      </c>
      <c r="AJ639" t="s">
        <v>286</v>
      </c>
      <c r="AK639" s="56" t="s">
        <v>325</v>
      </c>
      <c r="AL639" s="16"/>
    </row>
    <row r="640" spans="1:38">
      <c r="A640" s="13"/>
      <c r="C640" s="14"/>
      <c r="D640" s="15"/>
      <c r="E640" s="13"/>
      <c r="F640" s="13"/>
      <c r="G640" s="13"/>
      <c r="H640" s="13"/>
      <c r="J640" s="13"/>
      <c r="K640" s="16"/>
      <c r="L640" s="17"/>
      <c r="M640" s="13"/>
      <c r="N640" s="15"/>
      <c r="O640" s="13"/>
      <c r="P640" s="13"/>
      <c r="Q640" s="13"/>
      <c r="R640" s="13"/>
      <c r="S640" s="13"/>
      <c r="T640" s="13"/>
      <c r="U640" s="15"/>
      <c r="W640" s="13"/>
      <c r="X640" s="13"/>
      <c r="Y640" s="13"/>
      <c r="Z640" s="17"/>
      <c r="AA640" s="16"/>
      <c r="AB640" s="17"/>
      <c r="AC640" s="13"/>
      <c r="AD640" s="13"/>
      <c r="AE640" s="16"/>
      <c r="AF640" s="16"/>
      <c r="AG640" s="55" t="s">
        <v>2520</v>
      </c>
      <c r="AH640" s="14"/>
      <c r="AI640" s="17" t="s">
        <v>1474</v>
      </c>
      <c r="AJ640" t="s">
        <v>286</v>
      </c>
      <c r="AK640" s="56" t="s">
        <v>325</v>
      </c>
      <c r="AL640" s="16"/>
    </row>
    <row r="641" spans="1:38">
      <c r="A641" s="13"/>
      <c r="C641" s="14"/>
      <c r="D641" s="15"/>
      <c r="E641" s="13"/>
      <c r="F641" s="13"/>
      <c r="G641" s="13"/>
      <c r="H641" s="13"/>
      <c r="J641" s="13"/>
      <c r="K641" s="16"/>
      <c r="L641" s="17"/>
      <c r="M641" s="13"/>
      <c r="N641" s="15"/>
      <c r="O641" s="13"/>
      <c r="P641" s="13"/>
      <c r="Q641" s="13"/>
      <c r="R641" s="13"/>
      <c r="S641" s="13"/>
      <c r="T641" s="13"/>
      <c r="U641" s="15"/>
      <c r="W641" s="13"/>
      <c r="X641" s="13"/>
      <c r="Y641" s="13"/>
      <c r="Z641" s="17"/>
      <c r="AA641" s="16"/>
      <c r="AB641" s="17"/>
      <c r="AC641" s="13"/>
      <c r="AD641" s="13"/>
      <c r="AE641" s="16"/>
      <c r="AF641" s="16"/>
      <c r="AG641" s="55" t="s">
        <v>2521</v>
      </c>
      <c r="AH641" s="14"/>
      <c r="AI641" s="17" t="s">
        <v>1475</v>
      </c>
      <c r="AJ641" t="s">
        <v>286</v>
      </c>
      <c r="AK641" s="56" t="s">
        <v>325</v>
      </c>
      <c r="AL641" s="16"/>
    </row>
    <row r="642" spans="1:38">
      <c r="A642" s="13"/>
      <c r="C642" s="14"/>
      <c r="D642" s="15"/>
      <c r="E642" s="13"/>
      <c r="F642" s="13"/>
      <c r="G642" s="13"/>
      <c r="H642" s="13"/>
      <c r="J642" s="13"/>
      <c r="K642" s="16"/>
      <c r="L642" s="17"/>
      <c r="M642" s="13"/>
      <c r="N642" s="15"/>
      <c r="O642" s="13"/>
      <c r="P642" s="13"/>
      <c r="Q642" s="13"/>
      <c r="R642" s="13"/>
      <c r="S642" s="13"/>
      <c r="T642" s="13"/>
      <c r="U642" s="15"/>
      <c r="W642" s="13"/>
      <c r="X642" s="13"/>
      <c r="Y642" s="13"/>
      <c r="Z642" s="17"/>
      <c r="AA642" s="16"/>
      <c r="AB642" s="17"/>
      <c r="AC642" s="13"/>
      <c r="AD642" s="13"/>
      <c r="AE642" s="16"/>
      <c r="AF642" s="16"/>
      <c r="AG642" s="55" t="s">
        <v>2522</v>
      </c>
      <c r="AH642" s="14"/>
      <c r="AI642" s="17" t="s">
        <v>1476</v>
      </c>
      <c r="AJ642" t="s">
        <v>286</v>
      </c>
      <c r="AK642" s="56" t="s">
        <v>325</v>
      </c>
      <c r="AL642" s="16"/>
    </row>
    <row r="643" spans="1:38">
      <c r="A643" s="13"/>
      <c r="C643" s="14"/>
      <c r="D643" s="15"/>
      <c r="E643" s="13"/>
      <c r="F643" s="13"/>
      <c r="G643" s="13"/>
      <c r="H643" s="13"/>
      <c r="J643" s="13"/>
      <c r="K643" s="16"/>
      <c r="L643" s="17"/>
      <c r="M643" s="13"/>
      <c r="N643" s="15"/>
      <c r="O643" s="13"/>
      <c r="R643" s="13"/>
      <c r="S643" s="13"/>
      <c r="T643" s="13"/>
      <c r="U643" s="15"/>
      <c r="W643" s="13"/>
      <c r="X643" s="13"/>
      <c r="Y643" s="13"/>
      <c r="Z643" s="17"/>
      <c r="AA643" s="16"/>
      <c r="AB643" s="17"/>
      <c r="AC643" s="13"/>
      <c r="AD643" s="13"/>
      <c r="AE643" s="16"/>
      <c r="AF643" s="16"/>
      <c r="AG643" s="55" t="s">
        <v>2523</v>
      </c>
      <c r="AH643" s="14"/>
      <c r="AI643" s="17" t="s">
        <v>1477</v>
      </c>
      <c r="AJ643" t="s">
        <v>286</v>
      </c>
      <c r="AK643" s="56" t="s">
        <v>325</v>
      </c>
      <c r="AL643" s="16"/>
    </row>
    <row r="644" spans="1:38">
      <c r="AG644" s="55" t="s">
        <v>2524</v>
      </c>
      <c r="AH644" s="14"/>
      <c r="AI644" s="17" t="s">
        <v>1478</v>
      </c>
      <c r="AJ644" t="s">
        <v>286</v>
      </c>
      <c r="AK644" s="56" t="s">
        <v>325</v>
      </c>
    </row>
    <row r="645" spans="1:38">
      <c r="AG645" s="55" t="s">
        <v>2525</v>
      </c>
      <c r="AH645" s="14"/>
      <c r="AI645" s="17" t="s">
        <v>1479</v>
      </c>
      <c r="AJ645" t="s">
        <v>286</v>
      </c>
      <c r="AK645" s="56" t="s">
        <v>325</v>
      </c>
    </row>
    <row r="646" spans="1:38">
      <c r="AG646" s="55" t="s">
        <v>2526</v>
      </c>
      <c r="AH646" s="14"/>
      <c r="AI646" s="17" t="s">
        <v>1480</v>
      </c>
      <c r="AJ646" t="s">
        <v>286</v>
      </c>
      <c r="AK646" s="56" t="s">
        <v>325</v>
      </c>
    </row>
    <row r="647" spans="1:38">
      <c r="AG647" s="55" t="s">
        <v>2527</v>
      </c>
      <c r="AH647" s="14"/>
      <c r="AI647" s="17" t="s">
        <v>1481</v>
      </c>
      <c r="AJ647" t="s">
        <v>286</v>
      </c>
      <c r="AK647" s="56" t="s">
        <v>325</v>
      </c>
    </row>
    <row r="648" spans="1:38">
      <c r="AG648" s="55" t="s">
        <v>2528</v>
      </c>
      <c r="AH648" s="14"/>
      <c r="AI648" s="17" t="s">
        <v>1482</v>
      </c>
      <c r="AJ648" t="s">
        <v>286</v>
      </c>
      <c r="AK648" s="56" t="s">
        <v>325</v>
      </c>
    </row>
    <row r="649" spans="1:38">
      <c r="AG649" s="55" t="s">
        <v>2529</v>
      </c>
      <c r="AH649" s="14"/>
      <c r="AI649" s="17" t="s">
        <v>1483</v>
      </c>
      <c r="AJ649" t="s">
        <v>286</v>
      </c>
      <c r="AK649" s="56" t="s">
        <v>325</v>
      </c>
    </row>
    <row r="650" spans="1:38">
      <c r="AG650" s="55" t="s">
        <v>2530</v>
      </c>
      <c r="AH650" s="14"/>
      <c r="AI650" s="17" t="s">
        <v>1484</v>
      </c>
      <c r="AJ650" t="s">
        <v>286</v>
      </c>
      <c r="AK650" s="56" t="s">
        <v>325</v>
      </c>
    </row>
    <row r="651" spans="1:38">
      <c r="AG651" s="55" t="s">
        <v>2531</v>
      </c>
      <c r="AH651" s="14"/>
      <c r="AI651" s="17" t="s">
        <v>1485</v>
      </c>
      <c r="AJ651" t="s">
        <v>286</v>
      </c>
      <c r="AK651" s="56" t="s">
        <v>325</v>
      </c>
    </row>
    <row r="652" spans="1:38">
      <c r="AG652" s="134" t="s">
        <v>2532</v>
      </c>
      <c r="AI652" t="s">
        <v>1486</v>
      </c>
      <c r="AJ652" t="s">
        <v>286</v>
      </c>
      <c r="AK652" s="56" t="s">
        <v>325</v>
      </c>
    </row>
    <row r="653" spans="1:38">
      <c r="AG653" s="134" t="s">
        <v>2533</v>
      </c>
      <c r="AI653" t="s">
        <v>1487</v>
      </c>
      <c r="AJ653" t="s">
        <v>286</v>
      </c>
      <c r="AK653" s="56" t="s">
        <v>325</v>
      </c>
    </row>
    <row r="654" spans="1:38">
      <c r="AG654" s="134" t="s">
        <v>2534</v>
      </c>
      <c r="AI654" t="s">
        <v>1488</v>
      </c>
      <c r="AJ654" t="s">
        <v>286</v>
      </c>
      <c r="AK654" s="56" t="s">
        <v>325</v>
      </c>
    </row>
    <row r="655" spans="1:38">
      <c r="AG655" s="134" t="s">
        <v>2535</v>
      </c>
      <c r="AI655" t="s">
        <v>1489</v>
      </c>
      <c r="AJ655" t="s">
        <v>286</v>
      </c>
      <c r="AK655" s="56" t="s">
        <v>325</v>
      </c>
    </row>
    <row r="656" spans="1:38">
      <c r="AG656" s="134" t="s">
        <v>2536</v>
      </c>
      <c r="AI656" t="s">
        <v>1490</v>
      </c>
      <c r="AJ656" t="s">
        <v>286</v>
      </c>
      <c r="AK656" s="56" t="s">
        <v>325</v>
      </c>
    </row>
    <row r="657" spans="33:37">
      <c r="AG657" s="134" t="s">
        <v>2537</v>
      </c>
      <c r="AI657" t="s">
        <v>1491</v>
      </c>
      <c r="AJ657" t="s">
        <v>286</v>
      </c>
      <c r="AK657" s="56" t="s">
        <v>325</v>
      </c>
    </row>
    <row r="658" spans="33:37">
      <c r="AG658" s="134" t="s">
        <v>2538</v>
      </c>
      <c r="AI658" t="s">
        <v>1492</v>
      </c>
      <c r="AJ658" t="s">
        <v>286</v>
      </c>
      <c r="AK658" s="56" t="s">
        <v>325</v>
      </c>
    </row>
    <row r="659" spans="33:37">
      <c r="AG659" s="134" t="s">
        <v>2539</v>
      </c>
      <c r="AI659" t="s">
        <v>1493</v>
      </c>
      <c r="AJ659" t="s">
        <v>286</v>
      </c>
      <c r="AK659" s="56" t="s">
        <v>325</v>
      </c>
    </row>
    <row r="660" spans="33:37">
      <c r="AG660" s="134" t="s">
        <v>2540</v>
      </c>
      <c r="AI660" t="s">
        <v>1494</v>
      </c>
      <c r="AJ660" t="s">
        <v>286</v>
      </c>
      <c r="AK660" s="56" t="s">
        <v>325</v>
      </c>
    </row>
    <row r="661" spans="33:37">
      <c r="AG661" s="134" t="s">
        <v>2541</v>
      </c>
      <c r="AI661" t="s">
        <v>1495</v>
      </c>
      <c r="AJ661" t="s">
        <v>286</v>
      </c>
      <c r="AK661" s="56" t="s">
        <v>325</v>
      </c>
    </row>
    <row r="662" spans="33:37">
      <c r="AG662" s="134" t="s">
        <v>2542</v>
      </c>
      <c r="AI662" t="s">
        <v>1496</v>
      </c>
      <c r="AJ662" t="s">
        <v>286</v>
      </c>
      <c r="AK662" s="56" t="s">
        <v>325</v>
      </c>
    </row>
    <row r="663" spans="33:37">
      <c r="AG663" s="134" t="s">
        <v>2543</v>
      </c>
      <c r="AI663" t="s">
        <v>1497</v>
      </c>
      <c r="AJ663" t="s">
        <v>286</v>
      </c>
      <c r="AK663" s="56" t="s">
        <v>325</v>
      </c>
    </row>
    <row r="664" spans="33:37">
      <c r="AG664" s="134" t="s">
        <v>2544</v>
      </c>
      <c r="AI664" t="s">
        <v>1498</v>
      </c>
      <c r="AJ664" t="s">
        <v>286</v>
      </c>
      <c r="AK664" s="56" t="s">
        <v>325</v>
      </c>
    </row>
    <row r="665" spans="33:37">
      <c r="AG665" s="134" t="s">
        <v>2545</v>
      </c>
      <c r="AI665" t="s">
        <v>1499</v>
      </c>
      <c r="AJ665" t="s">
        <v>286</v>
      </c>
      <c r="AK665" s="56" t="s">
        <v>325</v>
      </c>
    </row>
    <row r="666" spans="33:37">
      <c r="AG666" s="134" t="s">
        <v>2546</v>
      </c>
      <c r="AI666" t="s">
        <v>1500</v>
      </c>
      <c r="AJ666" t="s">
        <v>286</v>
      </c>
      <c r="AK666" s="56" t="s">
        <v>325</v>
      </c>
    </row>
    <row r="667" spans="33:37">
      <c r="AG667" s="134" t="s">
        <v>2547</v>
      </c>
      <c r="AI667" t="s">
        <v>1501</v>
      </c>
      <c r="AJ667" t="s">
        <v>286</v>
      </c>
      <c r="AK667" s="56" t="s">
        <v>325</v>
      </c>
    </row>
    <row r="668" spans="33:37">
      <c r="AG668" s="134" t="s">
        <v>2548</v>
      </c>
      <c r="AI668" t="s">
        <v>1502</v>
      </c>
      <c r="AJ668" t="s">
        <v>286</v>
      </c>
      <c r="AK668" s="56" t="s">
        <v>325</v>
      </c>
    </row>
    <row r="669" spans="33:37">
      <c r="AG669" s="134" t="s">
        <v>2549</v>
      </c>
      <c r="AI669" t="s">
        <v>1503</v>
      </c>
      <c r="AJ669" t="s">
        <v>286</v>
      </c>
      <c r="AK669" s="56" t="s">
        <v>325</v>
      </c>
    </row>
    <row r="670" spans="33:37">
      <c r="AG670" s="134" t="s">
        <v>2550</v>
      </c>
      <c r="AI670" t="s">
        <v>1504</v>
      </c>
      <c r="AJ670" t="s">
        <v>286</v>
      </c>
      <c r="AK670" s="56" t="s">
        <v>325</v>
      </c>
    </row>
    <row r="671" spans="33:37">
      <c r="AG671" s="134" t="s">
        <v>2551</v>
      </c>
      <c r="AI671" t="s">
        <v>1505</v>
      </c>
      <c r="AJ671" t="s">
        <v>286</v>
      </c>
      <c r="AK671" s="56" t="s">
        <v>325</v>
      </c>
    </row>
    <row r="672" spans="33:37">
      <c r="AG672" s="134" t="s">
        <v>2552</v>
      </c>
      <c r="AI672" t="s">
        <v>1506</v>
      </c>
      <c r="AJ672" t="s">
        <v>286</v>
      </c>
      <c r="AK672" s="56" t="s">
        <v>325</v>
      </c>
    </row>
    <row r="673" spans="33:37">
      <c r="AG673" s="134" t="s">
        <v>2553</v>
      </c>
      <c r="AI673" t="s">
        <v>1507</v>
      </c>
      <c r="AJ673" t="s">
        <v>286</v>
      </c>
      <c r="AK673" s="56" t="s">
        <v>325</v>
      </c>
    </row>
    <row r="674" spans="33:37">
      <c r="AG674" s="134" t="s">
        <v>2554</v>
      </c>
      <c r="AI674" t="s">
        <v>1508</v>
      </c>
      <c r="AJ674" t="s">
        <v>286</v>
      </c>
      <c r="AK674" s="56" t="s">
        <v>325</v>
      </c>
    </row>
    <row r="675" spans="33:37">
      <c r="AG675" s="134" t="s">
        <v>2555</v>
      </c>
      <c r="AI675" t="s">
        <v>1509</v>
      </c>
      <c r="AJ675" t="s">
        <v>286</v>
      </c>
      <c r="AK675" s="56" t="s">
        <v>325</v>
      </c>
    </row>
    <row r="676" spans="33:37">
      <c r="AG676" s="134" t="s">
        <v>2556</v>
      </c>
      <c r="AI676" t="s">
        <v>1510</v>
      </c>
      <c r="AJ676" t="s">
        <v>286</v>
      </c>
      <c r="AK676" s="56" t="s">
        <v>325</v>
      </c>
    </row>
    <row r="677" spans="33:37">
      <c r="AG677" s="134" t="s">
        <v>2557</v>
      </c>
      <c r="AI677" t="s">
        <v>1511</v>
      </c>
      <c r="AJ677" t="s">
        <v>286</v>
      </c>
      <c r="AK677" s="56" t="s">
        <v>325</v>
      </c>
    </row>
    <row r="678" spans="33:37">
      <c r="AG678" s="134" t="s">
        <v>2558</v>
      </c>
      <c r="AI678" t="s">
        <v>1512</v>
      </c>
      <c r="AJ678" t="s">
        <v>286</v>
      </c>
      <c r="AK678" s="56" t="s">
        <v>325</v>
      </c>
    </row>
    <row r="679" spans="33:37">
      <c r="AG679" s="134" t="s">
        <v>2559</v>
      </c>
      <c r="AI679" t="s">
        <v>1513</v>
      </c>
      <c r="AJ679" t="s">
        <v>286</v>
      </c>
      <c r="AK679" s="56" t="s">
        <v>325</v>
      </c>
    </row>
    <row r="680" spans="33:37">
      <c r="AG680" s="134" t="s">
        <v>2560</v>
      </c>
      <c r="AI680" t="s">
        <v>1514</v>
      </c>
      <c r="AJ680" t="s">
        <v>286</v>
      </c>
      <c r="AK680" s="56" t="s">
        <v>325</v>
      </c>
    </row>
    <row r="681" spans="33:37">
      <c r="AG681" s="134" t="s">
        <v>2561</v>
      </c>
      <c r="AI681" t="s">
        <v>1515</v>
      </c>
      <c r="AJ681" t="s">
        <v>286</v>
      </c>
      <c r="AK681" s="56" t="s">
        <v>325</v>
      </c>
    </row>
    <row r="682" spans="33:37">
      <c r="AG682" s="134" t="s">
        <v>2562</v>
      </c>
      <c r="AI682" t="s">
        <v>1516</v>
      </c>
      <c r="AJ682" t="s">
        <v>286</v>
      </c>
      <c r="AK682" s="56" t="s">
        <v>325</v>
      </c>
    </row>
    <row r="683" spans="33:37">
      <c r="AG683" s="134" t="s">
        <v>2563</v>
      </c>
      <c r="AI683" t="s">
        <v>1517</v>
      </c>
      <c r="AJ683" t="s">
        <v>286</v>
      </c>
      <c r="AK683" s="56" t="s">
        <v>325</v>
      </c>
    </row>
    <row r="684" spans="33:37">
      <c r="AG684" s="134" t="s">
        <v>2564</v>
      </c>
      <c r="AI684" t="s">
        <v>1518</v>
      </c>
      <c r="AJ684" t="s">
        <v>286</v>
      </c>
      <c r="AK684" s="56" t="s">
        <v>325</v>
      </c>
    </row>
    <row r="685" spans="33:37">
      <c r="AG685" s="134" t="s">
        <v>2565</v>
      </c>
      <c r="AI685" t="s">
        <v>1519</v>
      </c>
      <c r="AJ685" t="s">
        <v>286</v>
      </c>
      <c r="AK685" s="56" t="s">
        <v>325</v>
      </c>
    </row>
    <row r="686" spans="33:37">
      <c r="AG686" s="134" t="s">
        <v>2566</v>
      </c>
      <c r="AI686" t="s">
        <v>1520</v>
      </c>
      <c r="AJ686" t="s">
        <v>286</v>
      </c>
      <c r="AK686" s="56" t="s">
        <v>325</v>
      </c>
    </row>
    <row r="687" spans="33:37">
      <c r="AG687" s="134" t="s">
        <v>2567</v>
      </c>
      <c r="AI687" t="s">
        <v>1521</v>
      </c>
      <c r="AJ687" t="s">
        <v>286</v>
      </c>
      <c r="AK687" s="56" t="s">
        <v>325</v>
      </c>
    </row>
    <row r="688" spans="33:37">
      <c r="AG688" s="134" t="s">
        <v>2568</v>
      </c>
      <c r="AI688" t="s">
        <v>1522</v>
      </c>
      <c r="AJ688" t="s">
        <v>286</v>
      </c>
      <c r="AK688" s="56" t="s">
        <v>325</v>
      </c>
    </row>
    <row r="689" spans="33:37">
      <c r="AG689" s="134" t="s">
        <v>2569</v>
      </c>
      <c r="AI689" t="s">
        <v>1523</v>
      </c>
      <c r="AJ689" t="s">
        <v>286</v>
      </c>
      <c r="AK689" s="56" t="s">
        <v>325</v>
      </c>
    </row>
    <row r="690" spans="33:37">
      <c r="AG690" s="134" t="s">
        <v>2570</v>
      </c>
      <c r="AI690" t="s">
        <v>1524</v>
      </c>
      <c r="AJ690" t="s">
        <v>286</v>
      </c>
      <c r="AK690" s="56" t="s">
        <v>325</v>
      </c>
    </row>
    <row r="691" spans="33:37">
      <c r="AG691" s="134" t="s">
        <v>2571</v>
      </c>
      <c r="AI691" t="s">
        <v>1525</v>
      </c>
      <c r="AJ691" t="s">
        <v>286</v>
      </c>
      <c r="AK691" s="56" t="s">
        <v>325</v>
      </c>
    </row>
    <row r="692" spans="33:37">
      <c r="AG692" s="134" t="s">
        <v>2572</v>
      </c>
      <c r="AI692" t="s">
        <v>1526</v>
      </c>
      <c r="AJ692" t="s">
        <v>286</v>
      </c>
      <c r="AK692" s="56" t="s">
        <v>325</v>
      </c>
    </row>
    <row r="693" spans="33:37">
      <c r="AG693" s="134" t="s">
        <v>2573</v>
      </c>
      <c r="AI693" t="s">
        <v>1527</v>
      </c>
      <c r="AJ693" t="s">
        <v>286</v>
      </c>
      <c r="AK693" s="56" t="s">
        <v>325</v>
      </c>
    </row>
    <row r="694" spans="33:37">
      <c r="AG694" s="134" t="s">
        <v>2574</v>
      </c>
      <c r="AI694" t="s">
        <v>1528</v>
      </c>
      <c r="AJ694" t="s">
        <v>286</v>
      </c>
      <c r="AK694" s="56" t="s">
        <v>325</v>
      </c>
    </row>
    <row r="695" spans="33:37">
      <c r="AG695" s="134" t="s">
        <v>2575</v>
      </c>
      <c r="AI695" t="s">
        <v>1529</v>
      </c>
      <c r="AJ695" t="s">
        <v>286</v>
      </c>
      <c r="AK695" s="56" t="s">
        <v>325</v>
      </c>
    </row>
    <row r="696" spans="33:37">
      <c r="AG696" s="134" t="s">
        <v>2576</v>
      </c>
      <c r="AI696" t="s">
        <v>1530</v>
      </c>
      <c r="AJ696" t="s">
        <v>286</v>
      </c>
      <c r="AK696" s="56" t="s">
        <v>325</v>
      </c>
    </row>
    <row r="697" spans="33:37">
      <c r="AG697" s="134" t="s">
        <v>2577</v>
      </c>
      <c r="AI697" t="s">
        <v>1531</v>
      </c>
      <c r="AJ697" t="s">
        <v>286</v>
      </c>
      <c r="AK697" s="56" t="s">
        <v>325</v>
      </c>
    </row>
    <row r="698" spans="33:37">
      <c r="AG698" s="134" t="s">
        <v>2578</v>
      </c>
      <c r="AI698" t="s">
        <v>1532</v>
      </c>
      <c r="AJ698" t="s">
        <v>286</v>
      </c>
      <c r="AK698" s="56" t="s">
        <v>325</v>
      </c>
    </row>
    <row r="699" spans="33:37">
      <c r="AG699" s="134" t="s">
        <v>2579</v>
      </c>
      <c r="AI699" t="s">
        <v>1533</v>
      </c>
      <c r="AJ699" t="s">
        <v>286</v>
      </c>
      <c r="AK699" s="56" t="s">
        <v>325</v>
      </c>
    </row>
    <row r="700" spans="33:37">
      <c r="AG700" s="134" t="s">
        <v>2580</v>
      </c>
      <c r="AI700" t="s">
        <v>1534</v>
      </c>
      <c r="AJ700" t="s">
        <v>286</v>
      </c>
      <c r="AK700" s="56" t="s">
        <v>325</v>
      </c>
    </row>
    <row r="701" spans="33:37">
      <c r="AG701" s="134" t="s">
        <v>2581</v>
      </c>
      <c r="AI701" t="s">
        <v>1535</v>
      </c>
      <c r="AJ701" t="s">
        <v>286</v>
      </c>
      <c r="AK701" s="56" t="s">
        <v>325</v>
      </c>
    </row>
    <row r="702" spans="33:37">
      <c r="AG702" s="134" t="s">
        <v>2582</v>
      </c>
      <c r="AI702" t="s">
        <v>1536</v>
      </c>
      <c r="AJ702" t="s">
        <v>286</v>
      </c>
      <c r="AK702" s="56" t="s">
        <v>325</v>
      </c>
    </row>
    <row r="703" spans="33:37">
      <c r="AG703" s="134" t="s">
        <v>2583</v>
      </c>
      <c r="AI703" t="s">
        <v>1537</v>
      </c>
      <c r="AJ703" t="s">
        <v>286</v>
      </c>
      <c r="AK703" s="56" t="s">
        <v>325</v>
      </c>
    </row>
    <row r="704" spans="33:37">
      <c r="AG704" s="134" t="s">
        <v>2584</v>
      </c>
      <c r="AI704" t="s">
        <v>1538</v>
      </c>
      <c r="AJ704" t="s">
        <v>286</v>
      </c>
      <c r="AK704" s="56" t="s">
        <v>325</v>
      </c>
    </row>
    <row r="705" spans="33:37">
      <c r="AG705" s="134" t="s">
        <v>2585</v>
      </c>
      <c r="AI705" t="s">
        <v>1539</v>
      </c>
      <c r="AJ705" t="s">
        <v>286</v>
      </c>
      <c r="AK705" s="56" t="s">
        <v>325</v>
      </c>
    </row>
    <row r="706" spans="33:37">
      <c r="AG706" s="134" t="s">
        <v>2586</v>
      </c>
      <c r="AI706" t="s">
        <v>1540</v>
      </c>
      <c r="AJ706" t="s">
        <v>286</v>
      </c>
      <c r="AK706" s="56" t="s">
        <v>325</v>
      </c>
    </row>
    <row r="707" spans="33:37">
      <c r="AG707" s="134" t="s">
        <v>2587</v>
      </c>
      <c r="AI707" t="s">
        <v>1541</v>
      </c>
      <c r="AJ707" t="s">
        <v>286</v>
      </c>
      <c r="AK707" s="56" t="s">
        <v>325</v>
      </c>
    </row>
    <row r="708" spans="33:37">
      <c r="AG708" s="134" t="s">
        <v>2588</v>
      </c>
      <c r="AI708" t="s">
        <v>1542</v>
      </c>
      <c r="AJ708" t="s">
        <v>286</v>
      </c>
      <c r="AK708" s="56" t="s">
        <v>325</v>
      </c>
    </row>
    <row r="709" spans="33:37">
      <c r="AG709" s="134" t="s">
        <v>2589</v>
      </c>
      <c r="AI709" t="s">
        <v>1543</v>
      </c>
      <c r="AJ709" t="s">
        <v>286</v>
      </c>
      <c r="AK709" s="56" t="s">
        <v>325</v>
      </c>
    </row>
    <row r="710" spans="33:37">
      <c r="AG710" s="134" t="s">
        <v>2590</v>
      </c>
      <c r="AI710" t="s">
        <v>1544</v>
      </c>
      <c r="AJ710" t="s">
        <v>286</v>
      </c>
      <c r="AK710" s="56" t="s">
        <v>325</v>
      </c>
    </row>
    <row r="711" spans="33:37">
      <c r="AG711" s="134" t="s">
        <v>2591</v>
      </c>
      <c r="AI711" t="s">
        <v>1545</v>
      </c>
      <c r="AJ711" t="s">
        <v>286</v>
      </c>
      <c r="AK711" s="56" t="s">
        <v>325</v>
      </c>
    </row>
    <row r="712" spans="33:37">
      <c r="AG712" s="134" t="s">
        <v>2592</v>
      </c>
      <c r="AI712" t="s">
        <v>1546</v>
      </c>
      <c r="AJ712" t="s">
        <v>286</v>
      </c>
      <c r="AK712" s="56" t="s">
        <v>325</v>
      </c>
    </row>
    <row r="713" spans="33:37">
      <c r="AG713" s="134" t="s">
        <v>2593</v>
      </c>
      <c r="AI713" t="s">
        <v>1547</v>
      </c>
      <c r="AJ713" t="s">
        <v>286</v>
      </c>
      <c r="AK713" s="56" t="s">
        <v>325</v>
      </c>
    </row>
    <row r="714" spans="33:37">
      <c r="AG714" s="134" t="s">
        <v>2594</v>
      </c>
      <c r="AI714" t="s">
        <v>1548</v>
      </c>
      <c r="AJ714" t="s">
        <v>286</v>
      </c>
      <c r="AK714" s="56" t="s">
        <v>325</v>
      </c>
    </row>
    <row r="715" spans="33:37">
      <c r="AG715" s="134" t="s">
        <v>2595</v>
      </c>
      <c r="AI715" t="s">
        <v>1549</v>
      </c>
      <c r="AJ715" t="s">
        <v>286</v>
      </c>
      <c r="AK715" s="56" t="s">
        <v>325</v>
      </c>
    </row>
    <row r="716" spans="33:37">
      <c r="AG716" s="134" t="s">
        <v>2596</v>
      </c>
      <c r="AI716" t="s">
        <v>1550</v>
      </c>
      <c r="AJ716" t="s">
        <v>286</v>
      </c>
      <c r="AK716" s="56" t="s">
        <v>325</v>
      </c>
    </row>
    <row r="717" spans="33:37">
      <c r="AG717" s="134" t="s">
        <v>2597</v>
      </c>
      <c r="AI717" t="s">
        <v>1551</v>
      </c>
      <c r="AJ717" t="s">
        <v>286</v>
      </c>
      <c r="AK717" s="56" t="s">
        <v>325</v>
      </c>
    </row>
    <row r="718" spans="33:37">
      <c r="AG718" s="134" t="s">
        <v>2598</v>
      </c>
      <c r="AI718" t="s">
        <v>1552</v>
      </c>
      <c r="AJ718" t="s">
        <v>286</v>
      </c>
      <c r="AK718" s="56" t="s">
        <v>325</v>
      </c>
    </row>
    <row r="719" spans="33:37">
      <c r="AG719" s="134" t="s">
        <v>2599</v>
      </c>
      <c r="AI719" t="s">
        <v>1553</v>
      </c>
      <c r="AJ719" t="s">
        <v>286</v>
      </c>
      <c r="AK719" s="56" t="s">
        <v>325</v>
      </c>
    </row>
    <row r="720" spans="33:37">
      <c r="AG720" s="134" t="s">
        <v>2600</v>
      </c>
      <c r="AI720" t="s">
        <v>1554</v>
      </c>
      <c r="AJ720" t="s">
        <v>286</v>
      </c>
      <c r="AK720" s="56" t="s">
        <v>325</v>
      </c>
    </row>
    <row r="721" spans="33:37">
      <c r="AG721" s="134" t="s">
        <v>2601</v>
      </c>
      <c r="AI721" t="s">
        <v>1555</v>
      </c>
      <c r="AJ721" t="s">
        <v>286</v>
      </c>
      <c r="AK721" s="56" t="s">
        <v>325</v>
      </c>
    </row>
    <row r="722" spans="33:37">
      <c r="AG722" s="134" t="s">
        <v>2602</v>
      </c>
      <c r="AI722" t="s">
        <v>1556</v>
      </c>
      <c r="AJ722" t="s">
        <v>286</v>
      </c>
      <c r="AK722" s="56" t="s">
        <v>325</v>
      </c>
    </row>
    <row r="723" spans="33:37">
      <c r="AG723" s="134" t="s">
        <v>2603</v>
      </c>
      <c r="AI723" t="s">
        <v>1557</v>
      </c>
      <c r="AJ723" t="s">
        <v>286</v>
      </c>
      <c r="AK723" s="56" t="s">
        <v>325</v>
      </c>
    </row>
    <row r="724" spans="33:37">
      <c r="AG724" s="134" t="s">
        <v>2604</v>
      </c>
      <c r="AI724" t="s">
        <v>1558</v>
      </c>
      <c r="AJ724" t="s">
        <v>286</v>
      </c>
      <c r="AK724" s="56" t="s">
        <v>325</v>
      </c>
    </row>
    <row r="725" spans="33:37">
      <c r="AG725" s="134" t="s">
        <v>2605</v>
      </c>
      <c r="AI725" t="s">
        <v>1559</v>
      </c>
      <c r="AJ725" t="s">
        <v>286</v>
      </c>
      <c r="AK725" s="56" t="s">
        <v>325</v>
      </c>
    </row>
    <row r="726" spans="33:37">
      <c r="AG726" s="134" t="s">
        <v>2606</v>
      </c>
      <c r="AI726" t="s">
        <v>1560</v>
      </c>
      <c r="AJ726" t="s">
        <v>286</v>
      </c>
      <c r="AK726" s="56" t="s">
        <v>325</v>
      </c>
    </row>
    <row r="727" spans="33:37">
      <c r="AG727" s="134" t="s">
        <v>2607</v>
      </c>
      <c r="AI727" t="s">
        <v>1561</v>
      </c>
      <c r="AJ727" t="s">
        <v>286</v>
      </c>
      <c r="AK727" s="56" t="s">
        <v>271</v>
      </c>
    </row>
    <row r="728" spans="33:37">
      <c r="AG728" s="134" t="s">
        <v>2608</v>
      </c>
      <c r="AI728" t="s">
        <v>1562</v>
      </c>
      <c r="AJ728" t="s">
        <v>286</v>
      </c>
      <c r="AK728" s="56" t="s">
        <v>325</v>
      </c>
    </row>
    <row r="729" spans="33:37">
      <c r="AG729" s="134" t="s">
        <v>2609</v>
      </c>
      <c r="AI729" t="s">
        <v>1563</v>
      </c>
      <c r="AJ729" t="s">
        <v>286</v>
      </c>
      <c r="AK729" s="56" t="s">
        <v>325</v>
      </c>
    </row>
    <row r="730" spans="33:37">
      <c r="AG730" s="134" t="s">
        <v>2610</v>
      </c>
      <c r="AI730" t="s">
        <v>1564</v>
      </c>
      <c r="AJ730" t="s">
        <v>286</v>
      </c>
      <c r="AK730" s="56" t="s">
        <v>325</v>
      </c>
    </row>
    <row r="731" spans="33:37">
      <c r="AG731" s="134" t="s">
        <v>2611</v>
      </c>
      <c r="AI731" t="s">
        <v>1565</v>
      </c>
      <c r="AJ731" t="s">
        <v>286</v>
      </c>
      <c r="AK731" s="56" t="s">
        <v>271</v>
      </c>
    </row>
    <row r="732" spans="33:37">
      <c r="AG732" s="134" t="s">
        <v>2612</v>
      </c>
      <c r="AI732" t="s">
        <v>1566</v>
      </c>
      <c r="AJ732" t="s">
        <v>286</v>
      </c>
      <c r="AK732" s="56" t="s">
        <v>325</v>
      </c>
    </row>
    <row r="733" spans="33:37">
      <c r="AG733" s="134" t="s">
        <v>2613</v>
      </c>
      <c r="AI733" t="s">
        <v>1567</v>
      </c>
      <c r="AJ733" t="s">
        <v>286</v>
      </c>
      <c r="AK733" s="56" t="s">
        <v>271</v>
      </c>
    </row>
    <row r="734" spans="33:37">
      <c r="AG734" s="134" t="s">
        <v>2614</v>
      </c>
      <c r="AI734" t="s">
        <v>1568</v>
      </c>
      <c r="AJ734" t="s">
        <v>286</v>
      </c>
      <c r="AK734" s="56" t="s">
        <v>271</v>
      </c>
    </row>
    <row r="735" spans="33:37">
      <c r="AG735" s="134" t="s">
        <v>2615</v>
      </c>
      <c r="AI735" t="s">
        <v>1569</v>
      </c>
      <c r="AJ735" t="s">
        <v>286</v>
      </c>
      <c r="AK735" s="56" t="s">
        <v>271</v>
      </c>
    </row>
    <row r="736" spans="33:37">
      <c r="AG736" s="134" t="s">
        <v>2616</v>
      </c>
      <c r="AI736" t="s">
        <v>1570</v>
      </c>
      <c r="AJ736" t="s">
        <v>286</v>
      </c>
      <c r="AK736" s="56" t="s">
        <v>271</v>
      </c>
    </row>
    <row r="737" spans="33:37">
      <c r="AG737" s="134" t="s">
        <v>2617</v>
      </c>
      <c r="AI737" t="s">
        <v>1571</v>
      </c>
      <c r="AJ737" t="s">
        <v>286</v>
      </c>
      <c r="AK737" s="56" t="s">
        <v>325</v>
      </c>
    </row>
    <row r="738" spans="33:37">
      <c r="AG738" s="134" t="s">
        <v>2618</v>
      </c>
      <c r="AI738" t="s">
        <v>1572</v>
      </c>
      <c r="AJ738" t="s">
        <v>286</v>
      </c>
      <c r="AK738" s="56" t="s">
        <v>271</v>
      </c>
    </row>
    <row r="739" spans="33:37">
      <c r="AG739" s="134" t="s">
        <v>2619</v>
      </c>
      <c r="AI739" t="s">
        <v>1573</v>
      </c>
      <c r="AJ739" t="s">
        <v>286</v>
      </c>
      <c r="AK739" s="56" t="s">
        <v>271</v>
      </c>
    </row>
    <row r="740" spans="33:37">
      <c r="AG740" s="134" t="s">
        <v>2620</v>
      </c>
      <c r="AI740" t="s">
        <v>1574</v>
      </c>
      <c r="AJ740" t="s">
        <v>286</v>
      </c>
      <c r="AK740" s="56" t="s">
        <v>271</v>
      </c>
    </row>
    <row r="741" spans="33:37">
      <c r="AG741" s="134" t="s">
        <v>2621</v>
      </c>
      <c r="AI741" t="s">
        <v>1575</v>
      </c>
      <c r="AJ741" t="s">
        <v>286</v>
      </c>
      <c r="AK741" s="56" t="s">
        <v>271</v>
      </c>
    </row>
    <row r="742" spans="33:37">
      <c r="AG742" s="134" t="s">
        <v>2622</v>
      </c>
      <c r="AI742" t="s">
        <v>1576</v>
      </c>
      <c r="AJ742" t="s">
        <v>286</v>
      </c>
      <c r="AK742" s="56" t="s">
        <v>271</v>
      </c>
    </row>
    <row r="743" spans="33:37">
      <c r="AG743" s="134" t="s">
        <v>2623</v>
      </c>
      <c r="AI743" t="s">
        <v>1577</v>
      </c>
      <c r="AJ743" t="s">
        <v>286</v>
      </c>
      <c r="AK743" s="56" t="s">
        <v>297</v>
      </c>
    </row>
    <row r="744" spans="33:37">
      <c r="AG744" s="134" t="s">
        <v>2624</v>
      </c>
      <c r="AI744" t="s">
        <v>1578</v>
      </c>
      <c r="AJ744" t="s">
        <v>286</v>
      </c>
      <c r="AK744" s="56" t="s">
        <v>271</v>
      </c>
    </row>
    <row r="745" spans="33:37">
      <c r="AG745" s="134" t="s">
        <v>2625</v>
      </c>
      <c r="AI745" t="s">
        <v>1579</v>
      </c>
      <c r="AJ745" t="s">
        <v>286</v>
      </c>
      <c r="AK745" s="56" t="s">
        <v>287</v>
      </c>
    </row>
    <row r="746" spans="33:37">
      <c r="AG746" s="134" t="s">
        <v>2626</v>
      </c>
      <c r="AI746" t="s">
        <v>1580</v>
      </c>
      <c r="AJ746" t="s">
        <v>286</v>
      </c>
      <c r="AK746" s="56" t="s">
        <v>271</v>
      </c>
    </row>
    <row r="747" spans="33:37">
      <c r="AG747" s="134" t="s">
        <v>2627</v>
      </c>
      <c r="AI747" t="s">
        <v>1581</v>
      </c>
      <c r="AJ747" t="s">
        <v>286</v>
      </c>
      <c r="AK747" s="56" t="s">
        <v>271</v>
      </c>
    </row>
    <row r="748" spans="33:37">
      <c r="AG748" s="134" t="s">
        <v>2628</v>
      </c>
      <c r="AI748" t="s">
        <v>1582</v>
      </c>
      <c r="AJ748" t="s">
        <v>286</v>
      </c>
      <c r="AK748" s="56" t="s">
        <v>325</v>
      </c>
    </row>
    <row r="749" spans="33:37">
      <c r="AG749" s="134" t="s">
        <v>2629</v>
      </c>
      <c r="AI749" t="s">
        <v>1583</v>
      </c>
      <c r="AJ749" t="s">
        <v>286</v>
      </c>
      <c r="AK749" s="56" t="s">
        <v>325</v>
      </c>
    </row>
    <row r="750" spans="33:37">
      <c r="AG750" s="134" t="s">
        <v>2630</v>
      </c>
      <c r="AI750" t="s">
        <v>1584</v>
      </c>
      <c r="AJ750" t="s">
        <v>286</v>
      </c>
      <c r="AK750" s="56" t="s">
        <v>325</v>
      </c>
    </row>
    <row r="751" spans="33:37">
      <c r="AG751" s="134" t="s">
        <v>2631</v>
      </c>
      <c r="AI751" t="s">
        <v>1585</v>
      </c>
      <c r="AJ751" t="s">
        <v>286</v>
      </c>
      <c r="AK751" s="56" t="s">
        <v>325</v>
      </c>
    </row>
    <row r="752" spans="33:37">
      <c r="AG752" s="134" t="s">
        <v>2632</v>
      </c>
      <c r="AI752" t="s">
        <v>1586</v>
      </c>
      <c r="AJ752" t="s">
        <v>286</v>
      </c>
      <c r="AK752" s="56" t="s">
        <v>325</v>
      </c>
    </row>
    <row r="753" spans="33:37">
      <c r="AG753" s="134" t="s">
        <v>2633</v>
      </c>
      <c r="AI753" t="s">
        <v>1587</v>
      </c>
      <c r="AJ753" t="s">
        <v>286</v>
      </c>
      <c r="AK753" s="56" t="s">
        <v>325</v>
      </c>
    </row>
    <row r="754" spans="33:37">
      <c r="AG754" s="134" t="s">
        <v>2634</v>
      </c>
      <c r="AI754" t="s">
        <v>1588</v>
      </c>
      <c r="AJ754" t="s">
        <v>286</v>
      </c>
      <c r="AK754" s="56" t="s">
        <v>325</v>
      </c>
    </row>
    <row r="755" spans="33:37">
      <c r="AG755" s="134" t="s">
        <v>2635</v>
      </c>
      <c r="AI755" t="s">
        <v>1589</v>
      </c>
      <c r="AJ755" t="s">
        <v>286</v>
      </c>
      <c r="AK755" s="56" t="s">
        <v>325</v>
      </c>
    </row>
    <row r="756" spans="33:37">
      <c r="AG756" s="134" t="s">
        <v>2636</v>
      </c>
      <c r="AI756" t="s">
        <v>1590</v>
      </c>
      <c r="AJ756" t="s">
        <v>286</v>
      </c>
      <c r="AK756" s="56" t="s">
        <v>325</v>
      </c>
    </row>
    <row r="757" spans="33:37">
      <c r="AG757" s="134" t="s">
        <v>2637</v>
      </c>
      <c r="AI757" t="s">
        <v>1591</v>
      </c>
      <c r="AJ757" t="s">
        <v>286</v>
      </c>
      <c r="AK757" s="56" t="s">
        <v>325</v>
      </c>
    </row>
    <row r="758" spans="33:37">
      <c r="AG758" s="134" t="s">
        <v>2638</v>
      </c>
      <c r="AI758" t="s">
        <v>1592</v>
      </c>
      <c r="AJ758" t="s">
        <v>286</v>
      </c>
      <c r="AK758" s="56" t="s">
        <v>325</v>
      </c>
    </row>
    <row r="759" spans="33:37">
      <c r="AG759" s="134" t="s">
        <v>2639</v>
      </c>
      <c r="AI759" t="s">
        <v>1593</v>
      </c>
      <c r="AJ759" t="s">
        <v>286</v>
      </c>
      <c r="AK759" s="56" t="s">
        <v>325</v>
      </c>
    </row>
    <row r="760" spans="33:37">
      <c r="AG760" s="134" t="s">
        <v>2640</v>
      </c>
      <c r="AI760" t="s">
        <v>1594</v>
      </c>
      <c r="AJ760" t="s">
        <v>286</v>
      </c>
      <c r="AK760" s="56" t="s">
        <v>325</v>
      </c>
    </row>
    <row r="761" spans="33:37">
      <c r="AG761" s="134" t="s">
        <v>2641</v>
      </c>
      <c r="AI761" t="s">
        <v>1595</v>
      </c>
      <c r="AJ761" t="s">
        <v>286</v>
      </c>
      <c r="AK761" s="56" t="s">
        <v>325</v>
      </c>
    </row>
    <row r="762" spans="33:37">
      <c r="AG762" s="134" t="s">
        <v>2642</v>
      </c>
      <c r="AI762" t="s">
        <v>1596</v>
      </c>
      <c r="AJ762" t="s">
        <v>286</v>
      </c>
      <c r="AK762" s="56" t="s">
        <v>325</v>
      </c>
    </row>
    <row r="763" spans="33:37">
      <c r="AG763" s="134" t="s">
        <v>2643</v>
      </c>
      <c r="AI763" t="s">
        <v>1597</v>
      </c>
      <c r="AJ763" t="s">
        <v>286</v>
      </c>
      <c r="AK763" s="56" t="s">
        <v>325</v>
      </c>
    </row>
    <row r="764" spans="33:37">
      <c r="AG764" s="134" t="s">
        <v>2644</v>
      </c>
      <c r="AI764" t="s">
        <v>1598</v>
      </c>
      <c r="AJ764" t="s">
        <v>286</v>
      </c>
      <c r="AK764" s="56" t="s">
        <v>325</v>
      </c>
    </row>
    <row r="765" spans="33:37">
      <c r="AG765" s="134" t="s">
        <v>2645</v>
      </c>
      <c r="AI765" t="s">
        <v>1599</v>
      </c>
      <c r="AJ765" t="s">
        <v>286</v>
      </c>
      <c r="AK765" s="56" t="s">
        <v>325</v>
      </c>
    </row>
    <row r="766" spans="33:37">
      <c r="AG766" s="134" t="s">
        <v>2646</v>
      </c>
      <c r="AI766" t="s">
        <v>1600</v>
      </c>
      <c r="AJ766" t="s">
        <v>286</v>
      </c>
      <c r="AK766" s="56" t="s">
        <v>325</v>
      </c>
    </row>
    <row r="767" spans="33:37">
      <c r="AG767" s="134" t="s">
        <v>2647</v>
      </c>
      <c r="AI767" t="s">
        <v>1601</v>
      </c>
      <c r="AJ767" t="s">
        <v>286</v>
      </c>
      <c r="AK767" s="56" t="s">
        <v>325</v>
      </c>
    </row>
    <row r="768" spans="33:37">
      <c r="AG768" s="134" t="s">
        <v>2648</v>
      </c>
      <c r="AI768" t="s">
        <v>1602</v>
      </c>
      <c r="AJ768" t="s">
        <v>286</v>
      </c>
      <c r="AK768" s="56" t="s">
        <v>325</v>
      </c>
    </row>
    <row r="769" spans="33:37">
      <c r="AG769" s="134" t="s">
        <v>2649</v>
      </c>
      <c r="AI769" t="s">
        <v>1603</v>
      </c>
      <c r="AJ769" t="s">
        <v>286</v>
      </c>
      <c r="AK769" s="56" t="s">
        <v>325</v>
      </c>
    </row>
    <row r="770" spans="33:37">
      <c r="AG770" s="134" t="s">
        <v>2650</v>
      </c>
      <c r="AI770" t="s">
        <v>1604</v>
      </c>
      <c r="AJ770" t="s">
        <v>286</v>
      </c>
      <c r="AK770" s="56" t="s">
        <v>325</v>
      </c>
    </row>
    <row r="771" spans="33:37">
      <c r="AG771" s="134" t="s">
        <v>2651</v>
      </c>
      <c r="AI771" t="s">
        <v>1605</v>
      </c>
      <c r="AJ771" t="s">
        <v>286</v>
      </c>
      <c r="AK771" s="56" t="s">
        <v>325</v>
      </c>
    </row>
    <row r="772" spans="33:37">
      <c r="AG772" s="134" t="s">
        <v>2652</v>
      </c>
      <c r="AI772" t="s">
        <v>1606</v>
      </c>
      <c r="AJ772" t="s">
        <v>286</v>
      </c>
      <c r="AK772" s="56" t="s">
        <v>325</v>
      </c>
    </row>
    <row r="773" spans="33:37">
      <c r="AG773" s="134" t="s">
        <v>2653</v>
      </c>
      <c r="AI773" t="s">
        <v>1607</v>
      </c>
      <c r="AJ773" t="s">
        <v>286</v>
      </c>
      <c r="AK773" s="56" t="s">
        <v>325</v>
      </c>
    </row>
    <row r="774" spans="33:37">
      <c r="AG774" s="134" t="s">
        <v>2654</v>
      </c>
      <c r="AI774" t="s">
        <v>1608</v>
      </c>
      <c r="AJ774" t="s">
        <v>286</v>
      </c>
      <c r="AK774" s="56" t="s">
        <v>325</v>
      </c>
    </row>
    <row r="775" spans="33:37">
      <c r="AG775" s="134" t="s">
        <v>2655</v>
      </c>
      <c r="AI775" t="s">
        <v>1609</v>
      </c>
      <c r="AJ775" t="s">
        <v>286</v>
      </c>
      <c r="AK775" s="56" t="s">
        <v>325</v>
      </c>
    </row>
    <row r="776" spans="33:37">
      <c r="AG776" s="134" t="s">
        <v>2656</v>
      </c>
      <c r="AI776" t="s">
        <v>1610</v>
      </c>
      <c r="AJ776" t="s">
        <v>286</v>
      </c>
      <c r="AK776" s="56" t="s">
        <v>325</v>
      </c>
    </row>
    <row r="777" spans="33:37">
      <c r="AG777" s="134" t="s">
        <v>2657</v>
      </c>
      <c r="AI777" t="s">
        <v>1611</v>
      </c>
      <c r="AJ777" t="s">
        <v>286</v>
      </c>
      <c r="AK777" s="56" t="s">
        <v>325</v>
      </c>
    </row>
    <row r="778" spans="33:37">
      <c r="AG778" s="134" t="s">
        <v>2658</v>
      </c>
      <c r="AI778" t="s">
        <v>1612</v>
      </c>
      <c r="AJ778" t="s">
        <v>286</v>
      </c>
      <c r="AK778" s="56" t="s">
        <v>325</v>
      </c>
    </row>
    <row r="779" spans="33:37">
      <c r="AG779" s="134" t="s">
        <v>2659</v>
      </c>
      <c r="AI779" t="s">
        <v>1613</v>
      </c>
      <c r="AJ779" t="s">
        <v>286</v>
      </c>
      <c r="AK779" s="56" t="s">
        <v>325</v>
      </c>
    </row>
    <row r="780" spans="33:37">
      <c r="AG780" s="134" t="s">
        <v>2660</v>
      </c>
      <c r="AI780" t="s">
        <v>1614</v>
      </c>
      <c r="AJ780" t="s">
        <v>286</v>
      </c>
      <c r="AK780" s="56" t="s">
        <v>325</v>
      </c>
    </row>
    <row r="781" spans="33:37">
      <c r="AG781" s="134" t="s">
        <v>2661</v>
      </c>
      <c r="AI781" t="s">
        <v>1615</v>
      </c>
      <c r="AJ781" t="s">
        <v>286</v>
      </c>
      <c r="AK781" s="56" t="s">
        <v>325</v>
      </c>
    </row>
    <row r="782" spans="33:37">
      <c r="AG782" s="134" t="s">
        <v>2662</v>
      </c>
      <c r="AI782" t="s">
        <v>1616</v>
      </c>
      <c r="AJ782" t="s">
        <v>286</v>
      </c>
      <c r="AK782" s="56" t="s">
        <v>325</v>
      </c>
    </row>
    <row r="783" spans="33:37">
      <c r="AG783" s="134" t="s">
        <v>2663</v>
      </c>
      <c r="AI783" t="s">
        <v>1617</v>
      </c>
      <c r="AJ783" t="s">
        <v>286</v>
      </c>
      <c r="AK783" s="56" t="s">
        <v>325</v>
      </c>
    </row>
    <row r="784" spans="33:37">
      <c r="AG784" s="134" t="s">
        <v>2664</v>
      </c>
      <c r="AI784" t="s">
        <v>1618</v>
      </c>
      <c r="AJ784" t="s">
        <v>286</v>
      </c>
      <c r="AK784" s="56" t="s">
        <v>325</v>
      </c>
    </row>
    <row r="785" spans="33:37">
      <c r="AG785" s="134" t="s">
        <v>2665</v>
      </c>
      <c r="AI785" t="s">
        <v>1619</v>
      </c>
      <c r="AJ785" t="s">
        <v>286</v>
      </c>
      <c r="AK785" s="56" t="s">
        <v>325</v>
      </c>
    </row>
    <row r="786" spans="33:37">
      <c r="AG786" s="134" t="s">
        <v>2666</v>
      </c>
      <c r="AI786" t="s">
        <v>1620</v>
      </c>
      <c r="AJ786" t="s">
        <v>286</v>
      </c>
      <c r="AK786" s="56" t="s">
        <v>325</v>
      </c>
    </row>
    <row r="787" spans="33:37">
      <c r="AG787" s="134" t="s">
        <v>2667</v>
      </c>
      <c r="AI787" t="s">
        <v>1621</v>
      </c>
      <c r="AJ787" t="s">
        <v>286</v>
      </c>
      <c r="AK787" s="56" t="s">
        <v>325</v>
      </c>
    </row>
    <row r="788" spans="33:37">
      <c r="AG788" s="134" t="s">
        <v>2668</v>
      </c>
      <c r="AI788" t="s">
        <v>1622</v>
      </c>
      <c r="AJ788" t="s">
        <v>286</v>
      </c>
      <c r="AK788" s="56" t="s">
        <v>325</v>
      </c>
    </row>
    <row r="789" spans="33:37">
      <c r="AG789" s="134" t="s">
        <v>2669</v>
      </c>
      <c r="AI789" t="s">
        <v>1623</v>
      </c>
      <c r="AJ789" t="s">
        <v>286</v>
      </c>
      <c r="AK789" s="56" t="s">
        <v>325</v>
      </c>
    </row>
    <row r="790" spans="33:37">
      <c r="AG790" s="134" t="s">
        <v>2670</v>
      </c>
      <c r="AI790" t="s">
        <v>1624</v>
      </c>
      <c r="AJ790" t="s">
        <v>286</v>
      </c>
      <c r="AK790" s="56" t="s">
        <v>325</v>
      </c>
    </row>
    <row r="791" spans="33:37">
      <c r="AG791" s="134" t="s">
        <v>2671</v>
      </c>
      <c r="AI791" t="s">
        <v>1625</v>
      </c>
      <c r="AJ791" t="s">
        <v>286</v>
      </c>
      <c r="AK791" s="56" t="s">
        <v>325</v>
      </c>
    </row>
    <row r="792" spans="33:37">
      <c r="AG792" s="134" t="s">
        <v>2672</v>
      </c>
      <c r="AI792" t="s">
        <v>1626</v>
      </c>
      <c r="AJ792" t="s">
        <v>286</v>
      </c>
      <c r="AK792" s="56" t="s">
        <v>325</v>
      </c>
    </row>
    <row r="793" spans="33:37">
      <c r="AG793" s="134" t="s">
        <v>2673</v>
      </c>
      <c r="AI793" t="s">
        <v>1627</v>
      </c>
      <c r="AJ793" t="s">
        <v>286</v>
      </c>
      <c r="AK793" s="56" t="s">
        <v>325</v>
      </c>
    </row>
    <row r="794" spans="33:37">
      <c r="AG794" s="134" t="s">
        <v>2674</v>
      </c>
      <c r="AI794" t="s">
        <v>1628</v>
      </c>
      <c r="AJ794" t="s">
        <v>286</v>
      </c>
      <c r="AK794" s="56" t="s">
        <v>325</v>
      </c>
    </row>
    <row r="795" spans="33:37">
      <c r="AG795" s="134" t="s">
        <v>2675</v>
      </c>
      <c r="AI795" t="s">
        <v>1629</v>
      </c>
      <c r="AJ795" t="s">
        <v>286</v>
      </c>
      <c r="AK795" s="56" t="s">
        <v>325</v>
      </c>
    </row>
    <row r="796" spans="33:37">
      <c r="AG796" s="134" t="s">
        <v>2676</v>
      </c>
      <c r="AI796" t="s">
        <v>1630</v>
      </c>
      <c r="AJ796" t="s">
        <v>286</v>
      </c>
      <c r="AK796" s="56" t="s">
        <v>325</v>
      </c>
    </row>
    <row r="797" spans="33:37">
      <c r="AG797" s="134" t="s">
        <v>2677</v>
      </c>
      <c r="AI797" t="s">
        <v>1631</v>
      </c>
      <c r="AJ797" t="s">
        <v>286</v>
      </c>
      <c r="AK797" s="56" t="s">
        <v>325</v>
      </c>
    </row>
    <row r="798" spans="33:37">
      <c r="AG798" s="134" t="s">
        <v>2678</v>
      </c>
      <c r="AI798" t="s">
        <v>1632</v>
      </c>
      <c r="AJ798" t="s">
        <v>286</v>
      </c>
      <c r="AK798" s="56" t="s">
        <v>325</v>
      </c>
    </row>
    <row r="799" spans="33:37">
      <c r="AG799" s="134" t="s">
        <v>2679</v>
      </c>
      <c r="AI799" t="s">
        <v>1633</v>
      </c>
      <c r="AJ799" t="s">
        <v>286</v>
      </c>
      <c r="AK799" s="56" t="s">
        <v>325</v>
      </c>
    </row>
    <row r="800" spans="33:37">
      <c r="AG800" s="134" t="s">
        <v>2680</v>
      </c>
      <c r="AI800" t="s">
        <v>1634</v>
      </c>
      <c r="AJ800" t="s">
        <v>286</v>
      </c>
      <c r="AK800" s="56" t="s">
        <v>325</v>
      </c>
    </row>
    <row r="801" spans="33:37">
      <c r="AG801" s="134" t="s">
        <v>2681</v>
      </c>
      <c r="AI801" t="s">
        <v>1635</v>
      </c>
      <c r="AJ801" t="s">
        <v>286</v>
      </c>
      <c r="AK801" s="56" t="s">
        <v>325</v>
      </c>
    </row>
    <row r="802" spans="33:37">
      <c r="AG802" s="134" t="s">
        <v>2682</v>
      </c>
      <c r="AI802" t="s">
        <v>1636</v>
      </c>
      <c r="AJ802" t="s">
        <v>286</v>
      </c>
      <c r="AK802" s="56" t="s">
        <v>325</v>
      </c>
    </row>
    <row r="803" spans="33:37">
      <c r="AG803" s="134" t="s">
        <v>2683</v>
      </c>
      <c r="AI803" t="s">
        <v>1637</v>
      </c>
      <c r="AJ803" t="s">
        <v>286</v>
      </c>
      <c r="AK803" s="56" t="s">
        <v>325</v>
      </c>
    </row>
    <row r="804" spans="33:37">
      <c r="AG804" s="134" t="s">
        <v>2684</v>
      </c>
      <c r="AI804" t="s">
        <v>1638</v>
      </c>
      <c r="AJ804" t="s">
        <v>286</v>
      </c>
      <c r="AK804" s="56" t="s">
        <v>325</v>
      </c>
    </row>
    <row r="805" spans="33:37">
      <c r="AG805" s="134" t="s">
        <v>2685</v>
      </c>
      <c r="AI805" t="s">
        <v>1639</v>
      </c>
      <c r="AJ805" t="s">
        <v>286</v>
      </c>
      <c r="AK805" s="56" t="s">
        <v>325</v>
      </c>
    </row>
    <row r="806" spans="33:37">
      <c r="AG806" s="134" t="s">
        <v>2686</v>
      </c>
      <c r="AI806" t="s">
        <v>1640</v>
      </c>
      <c r="AJ806" t="s">
        <v>286</v>
      </c>
      <c r="AK806" s="56" t="s">
        <v>325</v>
      </c>
    </row>
    <row r="807" spans="33:37">
      <c r="AG807" s="134" t="s">
        <v>2687</v>
      </c>
      <c r="AI807" t="s">
        <v>1641</v>
      </c>
      <c r="AJ807" t="s">
        <v>286</v>
      </c>
      <c r="AK807" s="56" t="s">
        <v>325</v>
      </c>
    </row>
    <row r="808" spans="33:37">
      <c r="AG808" s="134" t="s">
        <v>2688</v>
      </c>
      <c r="AI808" t="s">
        <v>1642</v>
      </c>
      <c r="AJ808" t="s">
        <v>286</v>
      </c>
      <c r="AK808" s="56" t="s">
        <v>325</v>
      </c>
    </row>
    <row r="809" spans="33:37">
      <c r="AG809" s="134" t="s">
        <v>2689</v>
      </c>
      <c r="AI809" t="s">
        <v>1643</v>
      </c>
      <c r="AJ809" t="s">
        <v>286</v>
      </c>
      <c r="AK809" s="56" t="s">
        <v>325</v>
      </c>
    </row>
    <row r="810" spans="33:37">
      <c r="AG810" s="134" t="s">
        <v>2690</v>
      </c>
      <c r="AI810" t="s">
        <v>1644</v>
      </c>
      <c r="AJ810" t="s">
        <v>286</v>
      </c>
      <c r="AK810" s="56" t="s">
        <v>325</v>
      </c>
    </row>
    <row r="811" spans="33:37">
      <c r="AG811" s="134" t="s">
        <v>2691</v>
      </c>
      <c r="AI811" t="s">
        <v>1645</v>
      </c>
      <c r="AJ811" t="s">
        <v>286</v>
      </c>
      <c r="AK811" s="56" t="s">
        <v>325</v>
      </c>
    </row>
    <row r="812" spans="33:37">
      <c r="AG812" s="134" t="s">
        <v>2692</v>
      </c>
      <c r="AI812" t="s">
        <v>1646</v>
      </c>
      <c r="AJ812" t="s">
        <v>286</v>
      </c>
      <c r="AK812" s="56" t="s">
        <v>325</v>
      </c>
    </row>
    <row r="813" spans="33:37">
      <c r="AG813" s="134" t="s">
        <v>2693</v>
      </c>
      <c r="AI813" t="s">
        <v>1647</v>
      </c>
      <c r="AJ813" t="s">
        <v>286</v>
      </c>
      <c r="AK813" s="56" t="s">
        <v>325</v>
      </c>
    </row>
    <row r="814" spans="33:37">
      <c r="AG814" s="134" t="s">
        <v>2694</v>
      </c>
      <c r="AI814" t="s">
        <v>1648</v>
      </c>
      <c r="AJ814" t="s">
        <v>286</v>
      </c>
      <c r="AK814" s="56" t="s">
        <v>325</v>
      </c>
    </row>
    <row r="815" spans="33:37">
      <c r="AG815" s="134" t="s">
        <v>2695</v>
      </c>
      <c r="AI815" t="s">
        <v>1649</v>
      </c>
      <c r="AJ815" t="s">
        <v>286</v>
      </c>
      <c r="AK815" s="56" t="s">
        <v>325</v>
      </c>
    </row>
    <row r="816" spans="33:37">
      <c r="AG816" s="134" t="s">
        <v>2696</v>
      </c>
      <c r="AI816" t="s">
        <v>1650</v>
      </c>
      <c r="AJ816" t="s">
        <v>286</v>
      </c>
      <c r="AK816" s="56" t="s">
        <v>325</v>
      </c>
    </row>
    <row r="817" spans="33:37">
      <c r="AG817" s="134" t="s">
        <v>2697</v>
      </c>
      <c r="AI817" t="s">
        <v>1651</v>
      </c>
      <c r="AJ817" t="s">
        <v>286</v>
      </c>
      <c r="AK817" s="56" t="s">
        <v>325</v>
      </c>
    </row>
    <row r="818" spans="33:37">
      <c r="AG818" s="134" t="s">
        <v>2698</v>
      </c>
      <c r="AI818" t="s">
        <v>1652</v>
      </c>
      <c r="AJ818" s="15" t="s">
        <v>219</v>
      </c>
      <c r="AK818" s="132" t="s">
        <v>220</v>
      </c>
    </row>
    <row r="819" spans="33:37">
      <c r="AG819" s="134" t="s">
        <v>2699</v>
      </c>
      <c r="AI819" t="s">
        <v>1653</v>
      </c>
      <c r="AJ819" t="s">
        <v>286</v>
      </c>
      <c r="AK819" s="56" t="s">
        <v>325</v>
      </c>
    </row>
    <row r="820" spans="33:37">
      <c r="AG820" s="134" t="s">
        <v>2700</v>
      </c>
      <c r="AI820" t="s">
        <v>1654</v>
      </c>
      <c r="AJ820" t="s">
        <v>286</v>
      </c>
      <c r="AK820" s="56" t="s">
        <v>325</v>
      </c>
    </row>
    <row r="821" spans="33:37">
      <c r="AG821" s="134" t="s">
        <v>2701</v>
      </c>
      <c r="AI821" t="s">
        <v>1655</v>
      </c>
      <c r="AJ821" t="s">
        <v>286</v>
      </c>
      <c r="AK821" s="56" t="s">
        <v>325</v>
      </c>
    </row>
    <row r="822" spans="33:37">
      <c r="AG822" s="134" t="s">
        <v>2702</v>
      </c>
      <c r="AI822" t="s">
        <v>1656</v>
      </c>
      <c r="AJ822" t="s">
        <v>286</v>
      </c>
      <c r="AK822" s="56" t="s">
        <v>325</v>
      </c>
    </row>
    <row r="823" spans="33:37">
      <c r="AG823" s="134" t="s">
        <v>2703</v>
      </c>
      <c r="AI823" t="s">
        <v>1657</v>
      </c>
      <c r="AJ823" t="s">
        <v>286</v>
      </c>
      <c r="AK823" s="56" t="s">
        <v>325</v>
      </c>
    </row>
    <row r="824" spans="33:37">
      <c r="AG824" s="134" t="s">
        <v>2704</v>
      </c>
      <c r="AI824" t="s">
        <v>1658</v>
      </c>
      <c r="AJ824" t="s">
        <v>286</v>
      </c>
      <c r="AK824" s="56" t="s">
        <v>325</v>
      </c>
    </row>
    <row r="825" spans="33:37">
      <c r="AG825" s="134" t="s">
        <v>2705</v>
      </c>
      <c r="AI825" t="s">
        <v>1659</v>
      </c>
      <c r="AJ825" t="s">
        <v>286</v>
      </c>
      <c r="AK825" s="56" t="s">
        <v>325</v>
      </c>
    </row>
    <row r="826" spans="33:37">
      <c r="AG826" s="134" t="s">
        <v>2706</v>
      </c>
      <c r="AI826" t="s">
        <v>1660</v>
      </c>
      <c r="AJ826" t="s">
        <v>286</v>
      </c>
      <c r="AK826" s="56" t="s">
        <v>271</v>
      </c>
    </row>
    <row r="827" spans="33:37">
      <c r="AG827" s="134" t="s">
        <v>2707</v>
      </c>
      <c r="AI827" t="s">
        <v>1661</v>
      </c>
      <c r="AJ827" t="s">
        <v>286</v>
      </c>
      <c r="AK827" s="56" t="s">
        <v>325</v>
      </c>
    </row>
    <row r="828" spans="33:37">
      <c r="AG828" s="134" t="s">
        <v>2708</v>
      </c>
      <c r="AI828" t="s">
        <v>1662</v>
      </c>
      <c r="AJ828" t="s">
        <v>286</v>
      </c>
      <c r="AK828" s="133"/>
    </row>
    <row r="829" spans="33:37">
      <c r="AG829" s="134" t="s">
        <v>2709</v>
      </c>
      <c r="AI829" t="s">
        <v>1663</v>
      </c>
      <c r="AJ829" t="s">
        <v>286</v>
      </c>
      <c r="AK829" s="133"/>
    </row>
    <row r="830" spans="33:37">
      <c r="AG830" s="134" t="s">
        <v>2710</v>
      </c>
      <c r="AI830" t="s">
        <v>1664</v>
      </c>
      <c r="AJ830" t="s">
        <v>286</v>
      </c>
      <c r="AK830" s="56" t="s">
        <v>325</v>
      </c>
    </row>
    <row r="831" spans="33:37">
      <c r="AG831" s="134" t="s">
        <v>2711</v>
      </c>
      <c r="AI831" t="s">
        <v>1665</v>
      </c>
      <c r="AJ831" t="s">
        <v>286</v>
      </c>
      <c r="AK831" s="56" t="s">
        <v>325</v>
      </c>
    </row>
    <row r="832" spans="33:37">
      <c r="AG832" s="134" t="s">
        <v>2712</v>
      </c>
      <c r="AI832" t="s">
        <v>1666</v>
      </c>
      <c r="AJ832" t="s">
        <v>286</v>
      </c>
      <c r="AK832" s="56" t="s">
        <v>325</v>
      </c>
    </row>
    <row r="833" spans="33:37">
      <c r="AG833" s="134" t="s">
        <v>2713</v>
      </c>
      <c r="AI833" t="s">
        <v>1667</v>
      </c>
      <c r="AJ833" t="s">
        <v>286</v>
      </c>
      <c r="AK833" s="56" t="s">
        <v>325</v>
      </c>
    </row>
    <row r="834" spans="33:37">
      <c r="AG834" s="134" t="s">
        <v>2714</v>
      </c>
      <c r="AI834" t="s">
        <v>1668</v>
      </c>
      <c r="AJ834" t="s">
        <v>286</v>
      </c>
      <c r="AK834" s="56" t="s">
        <v>325</v>
      </c>
    </row>
    <row r="835" spans="33:37">
      <c r="AG835" s="134" t="s">
        <v>2715</v>
      </c>
      <c r="AI835" t="s">
        <v>1669</v>
      </c>
      <c r="AJ835" t="s">
        <v>286</v>
      </c>
      <c r="AK835" s="56" t="s">
        <v>325</v>
      </c>
    </row>
    <row r="836" spans="33:37">
      <c r="AG836" s="134" t="s">
        <v>2716</v>
      </c>
      <c r="AI836" t="s">
        <v>1670</v>
      </c>
      <c r="AJ836" t="s">
        <v>286</v>
      </c>
      <c r="AK836" s="56" t="s">
        <v>325</v>
      </c>
    </row>
    <row r="837" spans="33:37">
      <c r="AG837" s="134" t="s">
        <v>2717</v>
      </c>
      <c r="AI837" t="s">
        <v>1671</v>
      </c>
      <c r="AJ837" t="s">
        <v>286</v>
      </c>
      <c r="AK837" s="56" t="s">
        <v>325</v>
      </c>
    </row>
    <row r="838" spans="33:37">
      <c r="AG838" s="134" t="s">
        <v>2718</v>
      </c>
      <c r="AI838" t="s">
        <v>1672</v>
      </c>
      <c r="AJ838" t="s">
        <v>286</v>
      </c>
      <c r="AK838" s="56" t="s">
        <v>325</v>
      </c>
    </row>
    <row r="839" spans="33:37">
      <c r="AG839" s="134" t="s">
        <v>2719</v>
      </c>
      <c r="AI839" t="s">
        <v>1673</v>
      </c>
      <c r="AJ839" t="s">
        <v>286</v>
      </c>
      <c r="AK839" s="56" t="s">
        <v>325</v>
      </c>
    </row>
    <row r="840" spans="33:37">
      <c r="AG840" s="134" t="s">
        <v>2720</v>
      </c>
      <c r="AI840" t="s">
        <v>1674</v>
      </c>
      <c r="AJ840" t="s">
        <v>286</v>
      </c>
      <c r="AK840" s="56" t="s">
        <v>325</v>
      </c>
    </row>
    <row r="841" spans="33:37">
      <c r="AG841" s="134" t="s">
        <v>2721</v>
      </c>
      <c r="AI841" t="s">
        <v>1675</v>
      </c>
      <c r="AJ841" t="s">
        <v>286</v>
      </c>
      <c r="AK841" s="56" t="s">
        <v>325</v>
      </c>
    </row>
    <row r="842" spans="33:37">
      <c r="AG842" s="134" t="s">
        <v>2722</v>
      </c>
      <c r="AI842" t="s">
        <v>1676</v>
      </c>
      <c r="AJ842" t="s">
        <v>286</v>
      </c>
      <c r="AK842" s="56" t="s">
        <v>325</v>
      </c>
    </row>
    <row r="843" spans="33:37">
      <c r="AG843" s="134" t="s">
        <v>2723</v>
      </c>
      <c r="AI843" t="s">
        <v>1677</v>
      </c>
      <c r="AJ843" t="s">
        <v>286</v>
      </c>
      <c r="AK843" s="56" t="s">
        <v>325</v>
      </c>
    </row>
    <row r="844" spans="33:37">
      <c r="AG844" s="134" t="s">
        <v>2724</v>
      </c>
      <c r="AI844" t="s">
        <v>1678</v>
      </c>
      <c r="AJ844" t="s">
        <v>286</v>
      </c>
      <c r="AK844" s="56" t="s">
        <v>325</v>
      </c>
    </row>
    <row r="845" spans="33:37">
      <c r="AG845" s="134" t="s">
        <v>2725</v>
      </c>
      <c r="AI845" t="s">
        <v>1679</v>
      </c>
      <c r="AJ845" t="s">
        <v>286</v>
      </c>
      <c r="AK845" s="56" t="s">
        <v>325</v>
      </c>
    </row>
    <row r="846" spans="33:37">
      <c r="AG846" s="134" t="s">
        <v>2726</v>
      </c>
      <c r="AI846" t="s">
        <v>1680</v>
      </c>
      <c r="AJ846" t="s">
        <v>286</v>
      </c>
      <c r="AK846" s="56" t="s">
        <v>325</v>
      </c>
    </row>
    <row r="847" spans="33:37">
      <c r="AG847" s="134" t="s">
        <v>2727</v>
      </c>
      <c r="AI847" t="s">
        <v>1681</v>
      </c>
      <c r="AJ847" t="s">
        <v>286</v>
      </c>
      <c r="AK847" s="56" t="s">
        <v>325</v>
      </c>
    </row>
    <row r="848" spans="33:37">
      <c r="AG848" s="134" t="s">
        <v>2728</v>
      </c>
      <c r="AI848" t="s">
        <v>1682</v>
      </c>
      <c r="AJ848" t="s">
        <v>286</v>
      </c>
      <c r="AK848" s="56" t="s">
        <v>325</v>
      </c>
    </row>
    <row r="849" spans="33:37">
      <c r="AG849" s="134" t="s">
        <v>2729</v>
      </c>
      <c r="AI849" t="s">
        <v>1683</v>
      </c>
      <c r="AJ849" t="s">
        <v>286</v>
      </c>
      <c r="AK849" s="56" t="s">
        <v>325</v>
      </c>
    </row>
    <row r="850" spans="33:37">
      <c r="AG850" s="134" t="s">
        <v>2730</v>
      </c>
      <c r="AI850" t="s">
        <v>1684</v>
      </c>
      <c r="AJ850" t="s">
        <v>286</v>
      </c>
      <c r="AK850" s="56" t="s">
        <v>325</v>
      </c>
    </row>
    <row r="851" spans="33:37">
      <c r="AG851" s="134" t="s">
        <v>2731</v>
      </c>
      <c r="AI851" t="s">
        <v>1685</v>
      </c>
      <c r="AJ851" s="15" t="s">
        <v>219</v>
      </c>
      <c r="AK851" s="132" t="s">
        <v>220</v>
      </c>
    </row>
    <row r="852" spans="33:37">
      <c r="AG852" s="134" t="s">
        <v>2732</v>
      </c>
      <c r="AI852" t="s">
        <v>1686</v>
      </c>
      <c r="AJ852" t="s">
        <v>286</v>
      </c>
      <c r="AK852" s="56" t="s">
        <v>325</v>
      </c>
    </row>
    <row r="853" spans="33:37">
      <c r="AG853" s="134" t="s">
        <v>2733</v>
      </c>
      <c r="AI853" t="s">
        <v>1687</v>
      </c>
      <c r="AJ853" t="s">
        <v>286</v>
      </c>
      <c r="AK853" s="56" t="s">
        <v>325</v>
      </c>
    </row>
    <row r="854" spans="33:37">
      <c r="AG854" s="134" t="s">
        <v>2734</v>
      </c>
      <c r="AI854" t="s">
        <v>1688</v>
      </c>
      <c r="AJ854" t="s">
        <v>286</v>
      </c>
      <c r="AK854" s="56" t="s">
        <v>325</v>
      </c>
    </row>
    <row r="855" spans="33:37">
      <c r="AG855" s="134" t="s">
        <v>2735</v>
      </c>
      <c r="AI855" t="s">
        <v>1689</v>
      </c>
      <c r="AJ855" t="s">
        <v>286</v>
      </c>
      <c r="AK855" s="56" t="s">
        <v>325</v>
      </c>
    </row>
    <row r="856" spans="33:37">
      <c r="AG856" s="134" t="s">
        <v>2736</v>
      </c>
      <c r="AI856" t="s">
        <v>1690</v>
      </c>
      <c r="AJ856" t="s">
        <v>286</v>
      </c>
      <c r="AK856" s="56" t="s">
        <v>325</v>
      </c>
    </row>
    <row r="857" spans="33:37">
      <c r="AG857" s="134" t="s">
        <v>2737</v>
      </c>
      <c r="AI857" t="s">
        <v>1691</v>
      </c>
      <c r="AJ857" t="s">
        <v>286</v>
      </c>
      <c r="AK857" s="56" t="s">
        <v>325</v>
      </c>
    </row>
    <row r="858" spans="33:37">
      <c r="AG858" s="134" t="s">
        <v>2738</v>
      </c>
      <c r="AI858" t="s">
        <v>1692</v>
      </c>
      <c r="AJ858" t="s">
        <v>286</v>
      </c>
      <c r="AK858" s="56" t="s">
        <v>325</v>
      </c>
    </row>
    <row r="859" spans="33:37">
      <c r="AG859" s="134" t="s">
        <v>2739</v>
      </c>
      <c r="AI859" t="s">
        <v>1693</v>
      </c>
      <c r="AJ859" t="s">
        <v>286</v>
      </c>
      <c r="AK859" s="56" t="s">
        <v>325</v>
      </c>
    </row>
    <row r="860" spans="33:37">
      <c r="AG860" s="134" t="s">
        <v>2740</v>
      </c>
      <c r="AI860" t="s">
        <v>1694</v>
      </c>
      <c r="AJ860" t="s">
        <v>286</v>
      </c>
      <c r="AK860" s="56" t="s">
        <v>325</v>
      </c>
    </row>
    <row r="861" spans="33:37">
      <c r="AG861" s="134" t="s">
        <v>2741</v>
      </c>
      <c r="AI861" t="s">
        <v>1695</v>
      </c>
      <c r="AJ861" t="s">
        <v>286</v>
      </c>
      <c r="AK861" s="56" t="s">
        <v>325</v>
      </c>
    </row>
    <row r="862" spans="33:37">
      <c r="AG862" s="134" t="s">
        <v>2742</v>
      </c>
      <c r="AI862" t="s">
        <v>1696</v>
      </c>
      <c r="AJ862" t="s">
        <v>286</v>
      </c>
      <c r="AK862" s="56" t="s">
        <v>325</v>
      </c>
    </row>
    <row r="863" spans="33:37">
      <c r="AG863" s="134" t="s">
        <v>2743</v>
      </c>
      <c r="AI863" t="s">
        <v>1697</v>
      </c>
      <c r="AJ863" t="s">
        <v>286</v>
      </c>
      <c r="AK863" s="56" t="s">
        <v>325</v>
      </c>
    </row>
    <row r="864" spans="33:37">
      <c r="AG864" s="134" t="s">
        <v>2745</v>
      </c>
      <c r="AI864" t="s">
        <v>1699</v>
      </c>
      <c r="AJ864" t="s">
        <v>286</v>
      </c>
      <c r="AK864" s="56" t="s">
        <v>325</v>
      </c>
    </row>
    <row r="865" spans="33:37">
      <c r="AG865" s="134" t="s">
        <v>2746</v>
      </c>
      <c r="AI865" t="s">
        <v>1700</v>
      </c>
      <c r="AJ865" t="s">
        <v>286</v>
      </c>
      <c r="AK865" s="56" t="s">
        <v>325</v>
      </c>
    </row>
    <row r="866" spans="33:37">
      <c r="AG866" s="134" t="s">
        <v>2747</v>
      </c>
      <c r="AI866" t="s">
        <v>1701</v>
      </c>
      <c r="AJ866" t="s">
        <v>286</v>
      </c>
      <c r="AK866" s="56" t="s">
        <v>325</v>
      </c>
    </row>
    <row r="867" spans="33:37">
      <c r="AG867" s="134" t="s">
        <v>2748</v>
      </c>
      <c r="AI867" t="s">
        <v>1702</v>
      </c>
      <c r="AJ867" t="s">
        <v>286</v>
      </c>
      <c r="AK867" s="56" t="s">
        <v>325</v>
      </c>
    </row>
    <row r="868" spans="33:37">
      <c r="AG868" s="134" t="s">
        <v>2749</v>
      </c>
      <c r="AI868" t="s">
        <v>1703</v>
      </c>
      <c r="AJ868" t="s">
        <v>286</v>
      </c>
      <c r="AK868" s="56" t="s">
        <v>325</v>
      </c>
    </row>
    <row r="869" spans="33:37">
      <c r="AG869" s="134" t="s">
        <v>2750</v>
      </c>
      <c r="AI869" t="s">
        <v>1704</v>
      </c>
      <c r="AJ869" t="s">
        <v>286</v>
      </c>
      <c r="AK869" s="56" t="s">
        <v>325</v>
      </c>
    </row>
    <row r="870" spans="33:37">
      <c r="AG870" s="134" t="s">
        <v>2751</v>
      </c>
      <c r="AI870" t="s">
        <v>1705</v>
      </c>
      <c r="AJ870" t="s">
        <v>286</v>
      </c>
      <c r="AK870" s="56" t="s">
        <v>325</v>
      </c>
    </row>
    <row r="871" spans="33:37">
      <c r="AG871" s="134" t="s">
        <v>2752</v>
      </c>
      <c r="AI871" t="s">
        <v>1706</v>
      </c>
      <c r="AJ871" t="s">
        <v>286</v>
      </c>
      <c r="AK871" s="56" t="s">
        <v>325</v>
      </c>
    </row>
    <row r="872" spans="33:37">
      <c r="AG872" s="134" t="s">
        <v>2753</v>
      </c>
      <c r="AI872" t="s">
        <v>1707</v>
      </c>
      <c r="AJ872" t="s">
        <v>286</v>
      </c>
      <c r="AK872" s="56" t="s">
        <v>325</v>
      </c>
    </row>
    <row r="873" spans="33:37">
      <c r="AG873" s="134" t="s">
        <v>2754</v>
      </c>
      <c r="AI873" t="s">
        <v>1708</v>
      </c>
      <c r="AJ873" t="s">
        <v>286</v>
      </c>
      <c r="AK873" s="56" t="s">
        <v>325</v>
      </c>
    </row>
    <row r="874" spans="33:37">
      <c r="AG874" s="134" t="s">
        <v>2755</v>
      </c>
      <c r="AI874" t="s">
        <v>1709</v>
      </c>
      <c r="AJ874" t="s">
        <v>286</v>
      </c>
      <c r="AK874" s="56" t="s">
        <v>325</v>
      </c>
    </row>
    <row r="875" spans="33:37">
      <c r="AG875" s="134" t="s">
        <v>2756</v>
      </c>
      <c r="AI875" t="s">
        <v>1710</v>
      </c>
      <c r="AJ875" t="s">
        <v>270</v>
      </c>
      <c r="AK875" s="137" t="s">
        <v>220</v>
      </c>
    </row>
    <row r="876" spans="33:37">
      <c r="AG876" s="134" t="s">
        <v>2757</v>
      </c>
      <c r="AI876" t="s">
        <v>1711</v>
      </c>
      <c r="AJ876" t="s">
        <v>286</v>
      </c>
      <c r="AK876" s="56" t="s">
        <v>325</v>
      </c>
    </row>
    <row r="877" spans="33:37">
      <c r="AG877" s="134" t="s">
        <v>2758</v>
      </c>
      <c r="AI877" t="s">
        <v>1712</v>
      </c>
      <c r="AJ877" t="s">
        <v>286</v>
      </c>
      <c r="AK877" s="56" t="s">
        <v>325</v>
      </c>
    </row>
    <row r="878" spans="33:37">
      <c r="AG878" s="134" t="s">
        <v>2759</v>
      </c>
      <c r="AI878" t="s">
        <v>1713</v>
      </c>
      <c r="AJ878" t="s">
        <v>286</v>
      </c>
      <c r="AK878" s="56" t="s">
        <v>325</v>
      </c>
    </row>
    <row r="879" spans="33:37">
      <c r="AG879" s="134" t="s">
        <v>2760</v>
      </c>
      <c r="AI879" t="s">
        <v>1714</v>
      </c>
      <c r="AJ879" t="s">
        <v>286</v>
      </c>
      <c r="AK879" s="56" t="s">
        <v>325</v>
      </c>
    </row>
    <row r="880" spans="33:37">
      <c r="AG880" s="134" t="s">
        <v>2761</v>
      </c>
      <c r="AI880" t="s">
        <v>1715</v>
      </c>
      <c r="AJ880" t="s">
        <v>286</v>
      </c>
      <c r="AK880" s="56" t="s">
        <v>325</v>
      </c>
    </row>
    <row r="881" spans="33:37">
      <c r="AG881" s="134" t="s">
        <v>2762</v>
      </c>
      <c r="AI881" t="s">
        <v>1716</v>
      </c>
      <c r="AJ881" t="s">
        <v>286</v>
      </c>
      <c r="AK881" s="56" t="s">
        <v>325</v>
      </c>
    </row>
    <row r="882" spans="33:37">
      <c r="AG882" s="134" t="s">
        <v>2763</v>
      </c>
      <c r="AI882" t="s">
        <v>1717</v>
      </c>
      <c r="AJ882" t="s">
        <v>286</v>
      </c>
      <c r="AK882" s="56" t="s">
        <v>325</v>
      </c>
    </row>
    <row r="883" spans="33:37">
      <c r="AG883" s="134" t="s">
        <v>2764</v>
      </c>
      <c r="AI883" t="s">
        <v>1718</v>
      </c>
      <c r="AJ883" t="s">
        <v>286</v>
      </c>
      <c r="AK883" s="56" t="s">
        <v>325</v>
      </c>
    </row>
    <row r="884" spans="33:37">
      <c r="AG884" s="134" t="s">
        <v>2765</v>
      </c>
      <c r="AI884" t="s">
        <v>1719</v>
      </c>
      <c r="AJ884" t="s">
        <v>286</v>
      </c>
      <c r="AK884" s="56" t="s">
        <v>325</v>
      </c>
    </row>
    <row r="885" spans="33:37">
      <c r="AG885" s="134" t="s">
        <v>2766</v>
      </c>
      <c r="AI885" t="s">
        <v>1720</v>
      </c>
      <c r="AJ885" t="s">
        <v>286</v>
      </c>
      <c r="AK885" s="56" t="s">
        <v>325</v>
      </c>
    </row>
    <row r="886" spans="33:37">
      <c r="AG886" s="134" t="s">
        <v>2767</v>
      </c>
      <c r="AI886" t="s">
        <v>1721</v>
      </c>
      <c r="AJ886" t="s">
        <v>286</v>
      </c>
      <c r="AK886" s="56" t="s">
        <v>325</v>
      </c>
    </row>
    <row r="887" spans="33:37">
      <c r="AG887" s="134" t="s">
        <v>2768</v>
      </c>
      <c r="AI887" t="s">
        <v>1722</v>
      </c>
      <c r="AJ887" t="s">
        <v>286</v>
      </c>
      <c r="AK887" s="56" t="s">
        <v>325</v>
      </c>
    </row>
    <row r="888" spans="33:37">
      <c r="AG888" s="134" t="s">
        <v>2769</v>
      </c>
      <c r="AI888" t="s">
        <v>1723</v>
      </c>
      <c r="AJ888" t="s">
        <v>286</v>
      </c>
      <c r="AK888" s="56" t="s">
        <v>325</v>
      </c>
    </row>
    <row r="889" spans="33:37">
      <c r="AG889" s="134" t="s">
        <v>2770</v>
      </c>
      <c r="AI889" t="s">
        <v>1724</v>
      </c>
      <c r="AJ889" t="s">
        <v>286</v>
      </c>
      <c r="AK889" s="56" t="s">
        <v>325</v>
      </c>
    </row>
    <row r="890" spans="33:37">
      <c r="AG890" s="134" t="s">
        <v>2771</v>
      </c>
      <c r="AI890" t="s">
        <v>1725</v>
      </c>
      <c r="AJ890" t="s">
        <v>286</v>
      </c>
      <c r="AK890" s="56" t="s">
        <v>325</v>
      </c>
    </row>
    <row r="891" spans="33:37">
      <c r="AG891" s="134" t="s">
        <v>2772</v>
      </c>
      <c r="AI891" t="s">
        <v>1726</v>
      </c>
      <c r="AJ891" t="s">
        <v>286</v>
      </c>
      <c r="AK891" s="56" t="s">
        <v>325</v>
      </c>
    </row>
    <row r="892" spans="33:37">
      <c r="AG892" s="134" t="s">
        <v>2773</v>
      </c>
      <c r="AI892" t="s">
        <v>1727</v>
      </c>
      <c r="AJ892" t="s">
        <v>286</v>
      </c>
      <c r="AK892" s="56" t="s">
        <v>325</v>
      </c>
    </row>
    <row r="893" spans="33:37">
      <c r="AG893" s="134" t="s">
        <v>2774</v>
      </c>
      <c r="AI893" t="s">
        <v>1728</v>
      </c>
      <c r="AJ893" t="s">
        <v>286</v>
      </c>
      <c r="AK893" s="56" t="s">
        <v>325</v>
      </c>
    </row>
    <row r="894" spans="33:37">
      <c r="AG894" s="134" t="s">
        <v>2775</v>
      </c>
      <c r="AI894" t="s">
        <v>1729</v>
      </c>
      <c r="AJ894" t="s">
        <v>286</v>
      </c>
      <c r="AK894" s="56" t="s">
        <v>325</v>
      </c>
    </row>
    <row r="895" spans="33:37">
      <c r="AG895" s="134" t="s">
        <v>2776</v>
      </c>
      <c r="AI895" t="s">
        <v>1730</v>
      </c>
      <c r="AJ895" t="s">
        <v>286</v>
      </c>
      <c r="AK895" s="56" t="s">
        <v>325</v>
      </c>
    </row>
    <row r="896" spans="33:37">
      <c r="AG896" s="134" t="s">
        <v>2777</v>
      </c>
      <c r="AI896" t="s">
        <v>1731</v>
      </c>
      <c r="AJ896" t="s">
        <v>286</v>
      </c>
      <c r="AK896" s="56" t="s">
        <v>325</v>
      </c>
    </row>
    <row r="897" spans="33:37">
      <c r="AG897" s="134" t="s">
        <v>2778</v>
      </c>
      <c r="AI897" t="s">
        <v>1732</v>
      </c>
      <c r="AJ897" t="s">
        <v>286</v>
      </c>
      <c r="AK897" s="56" t="s">
        <v>325</v>
      </c>
    </row>
    <row r="898" spans="33:37">
      <c r="AG898" s="134" t="s">
        <v>2779</v>
      </c>
      <c r="AI898" t="s">
        <v>1733</v>
      </c>
      <c r="AJ898" t="s">
        <v>286</v>
      </c>
      <c r="AK898" s="56" t="s">
        <v>325</v>
      </c>
    </row>
    <row r="899" spans="33:37">
      <c r="AG899" s="134" t="s">
        <v>2780</v>
      </c>
      <c r="AI899" t="s">
        <v>1734</v>
      </c>
      <c r="AJ899" t="s">
        <v>286</v>
      </c>
      <c r="AK899" s="56" t="s">
        <v>325</v>
      </c>
    </row>
    <row r="900" spans="33:37">
      <c r="AG900" s="134" t="s">
        <v>2781</v>
      </c>
      <c r="AI900" t="s">
        <v>1735</v>
      </c>
      <c r="AJ900" t="s">
        <v>286</v>
      </c>
      <c r="AK900" s="56" t="s">
        <v>325</v>
      </c>
    </row>
    <row r="901" spans="33:37">
      <c r="AG901" s="134" t="s">
        <v>2782</v>
      </c>
      <c r="AI901" t="s">
        <v>1736</v>
      </c>
      <c r="AJ901" t="s">
        <v>258</v>
      </c>
      <c r="AK901" s="132" t="s">
        <v>259</v>
      </c>
    </row>
    <row r="902" spans="33:37">
      <c r="AG902" s="134" t="s">
        <v>2783</v>
      </c>
      <c r="AI902" t="s">
        <v>1737</v>
      </c>
      <c r="AJ902" t="s">
        <v>286</v>
      </c>
      <c r="AK902" s="56" t="s">
        <v>325</v>
      </c>
    </row>
    <row r="903" spans="33:37">
      <c r="AG903" s="134" t="s">
        <v>2784</v>
      </c>
      <c r="AI903" t="s">
        <v>1738</v>
      </c>
      <c r="AJ903" t="s">
        <v>286</v>
      </c>
      <c r="AK903" s="56" t="s">
        <v>325</v>
      </c>
    </row>
    <row r="904" spans="33:37">
      <c r="AG904" s="134" t="s">
        <v>2785</v>
      </c>
      <c r="AI904" t="s">
        <v>1739</v>
      </c>
      <c r="AJ904" t="s">
        <v>286</v>
      </c>
      <c r="AK904" s="56" t="s">
        <v>325</v>
      </c>
    </row>
    <row r="905" spans="33:37">
      <c r="AG905" s="134" t="s">
        <v>2786</v>
      </c>
      <c r="AI905" t="s">
        <v>1740</v>
      </c>
      <c r="AJ905" t="s">
        <v>286</v>
      </c>
      <c r="AK905" s="56" t="s">
        <v>325</v>
      </c>
    </row>
    <row r="906" spans="33:37">
      <c r="AG906" s="134" t="s">
        <v>2787</v>
      </c>
      <c r="AI906" t="s">
        <v>1741</v>
      </c>
      <c r="AJ906" t="s">
        <v>286</v>
      </c>
      <c r="AK906" s="56" t="s">
        <v>325</v>
      </c>
    </row>
    <row r="907" spans="33:37">
      <c r="AG907" s="134" t="s">
        <v>2788</v>
      </c>
      <c r="AI907" t="s">
        <v>1742</v>
      </c>
      <c r="AJ907" t="s">
        <v>286</v>
      </c>
      <c r="AK907" s="56" t="s">
        <v>325</v>
      </c>
    </row>
    <row r="908" spans="33:37">
      <c r="AG908" s="134" t="s">
        <v>2789</v>
      </c>
      <c r="AI908" t="s">
        <v>1743</v>
      </c>
      <c r="AJ908" t="s">
        <v>286</v>
      </c>
      <c r="AK908" s="56" t="s">
        <v>325</v>
      </c>
    </row>
    <row r="909" spans="33:37">
      <c r="AG909" s="134" t="s">
        <v>2790</v>
      </c>
      <c r="AI909" t="s">
        <v>1744</v>
      </c>
      <c r="AJ909" t="s">
        <v>286</v>
      </c>
      <c r="AK909" s="56" t="s">
        <v>325</v>
      </c>
    </row>
    <row r="910" spans="33:37">
      <c r="AG910" s="134" t="s">
        <v>2791</v>
      </c>
      <c r="AI910" t="s">
        <v>1745</v>
      </c>
      <c r="AJ910" t="s">
        <v>286</v>
      </c>
      <c r="AK910" s="56" t="s">
        <v>325</v>
      </c>
    </row>
    <row r="911" spans="33:37">
      <c r="AG911" s="134" t="s">
        <v>2792</v>
      </c>
      <c r="AI911" t="s">
        <v>1746</v>
      </c>
      <c r="AJ911" t="s">
        <v>286</v>
      </c>
      <c r="AK911" s="56" t="s">
        <v>325</v>
      </c>
    </row>
    <row r="912" spans="33:37">
      <c r="AG912" s="134" t="s">
        <v>2793</v>
      </c>
      <c r="AI912" t="s">
        <v>1747</v>
      </c>
      <c r="AJ912" t="s">
        <v>286</v>
      </c>
      <c r="AK912" s="56" t="s">
        <v>325</v>
      </c>
    </row>
    <row r="913" spans="33:37">
      <c r="AG913" s="134" t="s">
        <v>2794</v>
      </c>
      <c r="AI913" t="s">
        <v>1748</v>
      </c>
      <c r="AJ913" t="s">
        <v>286</v>
      </c>
      <c r="AK913" s="56" t="s">
        <v>325</v>
      </c>
    </row>
    <row r="914" spans="33:37">
      <c r="AG914" s="134" t="s">
        <v>2795</v>
      </c>
      <c r="AI914" t="s">
        <v>1749</v>
      </c>
      <c r="AJ914" t="s">
        <v>286</v>
      </c>
      <c r="AK914" s="56" t="s">
        <v>325</v>
      </c>
    </row>
    <row r="915" spans="33:37">
      <c r="AG915" s="134" t="s">
        <v>2796</v>
      </c>
      <c r="AI915" t="s">
        <v>1750</v>
      </c>
      <c r="AJ915" t="s">
        <v>286</v>
      </c>
      <c r="AK915" s="56" t="s">
        <v>325</v>
      </c>
    </row>
    <row r="916" spans="33:37">
      <c r="AG916" s="134" t="s">
        <v>2797</v>
      </c>
      <c r="AI916" t="s">
        <v>1751</v>
      </c>
      <c r="AJ916" t="s">
        <v>286</v>
      </c>
      <c r="AK916" s="56" t="s">
        <v>325</v>
      </c>
    </row>
    <row r="917" spans="33:37">
      <c r="AG917" s="134" t="s">
        <v>2798</v>
      </c>
      <c r="AI917" t="s">
        <v>1752</v>
      </c>
      <c r="AJ917" t="s">
        <v>286</v>
      </c>
      <c r="AK917" s="56" t="s">
        <v>325</v>
      </c>
    </row>
    <row r="918" spans="33:37">
      <c r="AG918" s="134" t="s">
        <v>2799</v>
      </c>
      <c r="AI918" t="s">
        <v>1753</v>
      </c>
      <c r="AJ918" t="s">
        <v>286</v>
      </c>
      <c r="AK918" s="56" t="s">
        <v>325</v>
      </c>
    </row>
    <row r="919" spans="33:37">
      <c r="AG919" s="134" t="s">
        <v>2800</v>
      </c>
      <c r="AI919" t="s">
        <v>1754</v>
      </c>
      <c r="AJ919" t="s">
        <v>286</v>
      </c>
      <c r="AK919" s="56" t="s">
        <v>325</v>
      </c>
    </row>
    <row r="920" spans="33:37">
      <c r="AG920" s="134" t="s">
        <v>2801</v>
      </c>
      <c r="AI920" t="s">
        <v>1755</v>
      </c>
      <c r="AJ920" t="s">
        <v>286</v>
      </c>
      <c r="AK920" s="56" t="s">
        <v>325</v>
      </c>
    </row>
    <row r="921" spans="33:37">
      <c r="AG921" s="134" t="s">
        <v>2802</v>
      </c>
      <c r="AI921" t="s">
        <v>1756</v>
      </c>
      <c r="AJ921" t="s">
        <v>286</v>
      </c>
      <c r="AK921" s="56" t="s">
        <v>325</v>
      </c>
    </row>
    <row r="922" spans="33:37">
      <c r="AG922" s="134" t="s">
        <v>2803</v>
      </c>
      <c r="AI922" t="s">
        <v>1757</v>
      </c>
      <c r="AJ922" t="s">
        <v>286</v>
      </c>
      <c r="AK922" s="56" t="s">
        <v>325</v>
      </c>
    </row>
    <row r="923" spans="33:37">
      <c r="AG923" s="134" t="s">
        <v>2804</v>
      </c>
      <c r="AI923" t="s">
        <v>1758</v>
      </c>
      <c r="AJ923" t="s">
        <v>286</v>
      </c>
      <c r="AK923" s="56" t="s">
        <v>325</v>
      </c>
    </row>
    <row r="924" spans="33:37">
      <c r="AG924" s="134" t="s">
        <v>2805</v>
      </c>
      <c r="AI924" t="s">
        <v>1759</v>
      </c>
      <c r="AJ924" t="s">
        <v>286</v>
      </c>
      <c r="AK924" s="56" t="s">
        <v>325</v>
      </c>
    </row>
    <row r="925" spans="33:37">
      <c r="AG925" s="134" t="s">
        <v>2806</v>
      </c>
      <c r="AI925" t="s">
        <v>1760</v>
      </c>
      <c r="AJ925" t="s">
        <v>286</v>
      </c>
      <c r="AK925" s="56" t="s">
        <v>325</v>
      </c>
    </row>
    <row r="926" spans="33:37">
      <c r="AG926" s="134" t="s">
        <v>2807</v>
      </c>
      <c r="AI926" t="s">
        <v>1761</v>
      </c>
      <c r="AJ926" t="s">
        <v>286</v>
      </c>
      <c r="AK926" s="56" t="s">
        <v>325</v>
      </c>
    </row>
    <row r="927" spans="33:37">
      <c r="AG927" s="134" t="s">
        <v>2808</v>
      </c>
      <c r="AI927" t="s">
        <v>1762</v>
      </c>
      <c r="AJ927" t="s">
        <v>286</v>
      </c>
      <c r="AK927" s="56" t="s">
        <v>325</v>
      </c>
    </row>
    <row r="928" spans="33:37">
      <c r="AG928" s="134" t="s">
        <v>2809</v>
      </c>
      <c r="AI928" t="s">
        <v>1763</v>
      </c>
      <c r="AJ928" t="s">
        <v>286</v>
      </c>
      <c r="AK928" s="56" t="s">
        <v>325</v>
      </c>
    </row>
    <row r="929" spans="33:37">
      <c r="AG929" s="134" t="s">
        <v>2810</v>
      </c>
      <c r="AI929" t="s">
        <v>1764</v>
      </c>
      <c r="AJ929" t="s">
        <v>286</v>
      </c>
      <c r="AK929" s="56" t="s">
        <v>325</v>
      </c>
    </row>
    <row r="930" spans="33:37">
      <c r="AG930" s="134" t="s">
        <v>2811</v>
      </c>
      <c r="AI930" t="s">
        <v>1765</v>
      </c>
      <c r="AJ930" t="s">
        <v>286</v>
      </c>
      <c r="AK930" s="56" t="s">
        <v>325</v>
      </c>
    </row>
    <row r="931" spans="33:37">
      <c r="AG931" s="134" t="s">
        <v>2812</v>
      </c>
      <c r="AI931" t="s">
        <v>1766</v>
      </c>
      <c r="AJ931" t="s">
        <v>286</v>
      </c>
      <c r="AK931" s="56" t="s">
        <v>325</v>
      </c>
    </row>
    <row r="932" spans="33:37">
      <c r="AG932" s="134" t="s">
        <v>2813</v>
      </c>
      <c r="AI932" t="s">
        <v>1767</v>
      </c>
      <c r="AJ932" t="s">
        <v>286</v>
      </c>
      <c r="AK932" s="56" t="s">
        <v>325</v>
      </c>
    </row>
    <row r="933" spans="33:37">
      <c r="AG933" s="134" t="s">
        <v>2814</v>
      </c>
      <c r="AI933" t="s">
        <v>1768</v>
      </c>
      <c r="AJ933" t="s">
        <v>286</v>
      </c>
      <c r="AK933" s="56" t="s">
        <v>325</v>
      </c>
    </row>
    <row r="934" spans="33:37">
      <c r="AG934" s="134" t="s">
        <v>2815</v>
      </c>
      <c r="AI934" t="s">
        <v>1769</v>
      </c>
      <c r="AJ934" t="s">
        <v>286</v>
      </c>
      <c r="AK934" s="56" t="s">
        <v>325</v>
      </c>
    </row>
    <row r="935" spans="33:37">
      <c r="AG935" s="134" t="s">
        <v>2816</v>
      </c>
      <c r="AI935" t="s">
        <v>1770</v>
      </c>
      <c r="AJ935" t="s">
        <v>286</v>
      </c>
      <c r="AK935" s="56" t="s">
        <v>325</v>
      </c>
    </row>
    <row r="936" spans="33:37">
      <c r="AG936" s="134" t="s">
        <v>2817</v>
      </c>
      <c r="AI936" t="s">
        <v>1771</v>
      </c>
      <c r="AJ936" t="s">
        <v>286</v>
      </c>
      <c r="AK936" s="56" t="s">
        <v>325</v>
      </c>
    </row>
    <row r="937" spans="33:37">
      <c r="AG937" s="134" t="s">
        <v>2818</v>
      </c>
      <c r="AI937" t="s">
        <v>1772</v>
      </c>
      <c r="AJ937" t="s">
        <v>286</v>
      </c>
      <c r="AK937" s="56" t="s">
        <v>325</v>
      </c>
    </row>
    <row r="938" spans="33:37">
      <c r="AG938" s="134" t="s">
        <v>2819</v>
      </c>
      <c r="AI938" t="s">
        <v>1773</v>
      </c>
      <c r="AJ938" t="s">
        <v>286</v>
      </c>
      <c r="AK938" s="56" t="s">
        <v>325</v>
      </c>
    </row>
    <row r="939" spans="33:37">
      <c r="AG939" s="134" t="s">
        <v>2820</v>
      </c>
      <c r="AI939" t="s">
        <v>1774</v>
      </c>
      <c r="AJ939" t="s">
        <v>286</v>
      </c>
      <c r="AK939" s="56" t="s">
        <v>325</v>
      </c>
    </row>
    <row r="940" spans="33:37">
      <c r="AG940" s="134" t="s">
        <v>2821</v>
      </c>
      <c r="AI940" t="s">
        <v>1775</v>
      </c>
      <c r="AJ940" t="s">
        <v>286</v>
      </c>
      <c r="AK940" s="56" t="s">
        <v>325</v>
      </c>
    </row>
    <row r="941" spans="33:37">
      <c r="AG941" s="134" t="s">
        <v>2822</v>
      </c>
      <c r="AI941" t="s">
        <v>1776</v>
      </c>
      <c r="AJ941" t="s">
        <v>286</v>
      </c>
      <c r="AK941" s="56" t="s">
        <v>325</v>
      </c>
    </row>
    <row r="942" spans="33:37">
      <c r="AG942" s="134" t="s">
        <v>2823</v>
      </c>
      <c r="AI942" t="s">
        <v>1777</v>
      </c>
      <c r="AJ942" t="s">
        <v>286</v>
      </c>
      <c r="AK942" s="56" t="s">
        <v>325</v>
      </c>
    </row>
    <row r="943" spans="33:37">
      <c r="AG943" s="134" t="s">
        <v>2824</v>
      </c>
      <c r="AI943" t="s">
        <v>1778</v>
      </c>
      <c r="AJ943" t="s">
        <v>286</v>
      </c>
      <c r="AK943" s="56" t="s">
        <v>325</v>
      </c>
    </row>
    <row r="944" spans="33:37">
      <c r="AG944" s="134" t="s">
        <v>2825</v>
      </c>
      <c r="AI944" t="s">
        <v>1779</v>
      </c>
      <c r="AJ944" t="s">
        <v>286</v>
      </c>
      <c r="AK944" s="56" t="s">
        <v>325</v>
      </c>
    </row>
    <row r="945" spans="33:37">
      <c r="AG945" s="134" t="s">
        <v>2826</v>
      </c>
      <c r="AI945" t="s">
        <v>1780</v>
      </c>
      <c r="AJ945" t="s">
        <v>286</v>
      </c>
      <c r="AK945" s="56" t="s">
        <v>325</v>
      </c>
    </row>
    <row r="946" spans="33:37">
      <c r="AG946" s="134" t="s">
        <v>2827</v>
      </c>
      <c r="AI946" t="s">
        <v>1781</v>
      </c>
      <c r="AJ946" t="s">
        <v>286</v>
      </c>
      <c r="AK946" s="56" t="s">
        <v>325</v>
      </c>
    </row>
    <row r="947" spans="33:37">
      <c r="AG947" s="134" t="s">
        <v>2828</v>
      </c>
      <c r="AI947" t="s">
        <v>1782</v>
      </c>
      <c r="AJ947" t="s">
        <v>286</v>
      </c>
      <c r="AK947" s="56" t="s">
        <v>325</v>
      </c>
    </row>
    <row r="948" spans="33:37">
      <c r="AG948" s="134" t="s">
        <v>2829</v>
      </c>
      <c r="AI948" t="s">
        <v>1783</v>
      </c>
      <c r="AJ948" t="s">
        <v>286</v>
      </c>
      <c r="AK948" s="56" t="s">
        <v>325</v>
      </c>
    </row>
    <row r="949" spans="33:37">
      <c r="AG949" s="134" t="s">
        <v>2830</v>
      </c>
      <c r="AI949" t="s">
        <v>1784</v>
      </c>
      <c r="AJ949" t="s">
        <v>286</v>
      </c>
      <c r="AK949" s="56" t="s">
        <v>325</v>
      </c>
    </row>
    <row r="950" spans="33:37">
      <c r="AG950" s="134" t="s">
        <v>2831</v>
      </c>
      <c r="AI950" t="s">
        <v>1785</v>
      </c>
      <c r="AJ950" t="s">
        <v>286</v>
      </c>
      <c r="AK950" s="56" t="s">
        <v>325</v>
      </c>
    </row>
    <row r="951" spans="33:37">
      <c r="AG951" s="134" t="s">
        <v>2832</v>
      </c>
      <c r="AI951" t="s">
        <v>1786</v>
      </c>
      <c r="AJ951" t="s">
        <v>286</v>
      </c>
      <c r="AK951" s="56" t="s">
        <v>325</v>
      </c>
    </row>
    <row r="952" spans="33:37">
      <c r="AG952" s="134" t="s">
        <v>2833</v>
      </c>
      <c r="AI952" t="s">
        <v>1787</v>
      </c>
      <c r="AJ952" t="s">
        <v>286</v>
      </c>
      <c r="AK952" s="56" t="s">
        <v>325</v>
      </c>
    </row>
    <row r="953" spans="33:37">
      <c r="AG953" s="134" t="s">
        <v>2834</v>
      </c>
      <c r="AI953" t="s">
        <v>1788</v>
      </c>
      <c r="AJ953" t="s">
        <v>286</v>
      </c>
      <c r="AK953" s="56" t="s">
        <v>325</v>
      </c>
    </row>
    <row r="954" spans="33:37">
      <c r="AG954" s="134" t="s">
        <v>2835</v>
      </c>
      <c r="AI954" t="s">
        <v>1789</v>
      </c>
      <c r="AJ954" t="s">
        <v>286</v>
      </c>
      <c r="AK954" s="56" t="s">
        <v>325</v>
      </c>
    </row>
    <row r="955" spans="33:37">
      <c r="AG955" s="134" t="s">
        <v>2836</v>
      </c>
      <c r="AI955" t="s">
        <v>1790</v>
      </c>
      <c r="AJ955" t="s">
        <v>286</v>
      </c>
      <c r="AK955" s="56" t="s">
        <v>325</v>
      </c>
    </row>
    <row r="956" spans="33:37">
      <c r="AG956" s="134" t="s">
        <v>2837</v>
      </c>
      <c r="AI956" t="s">
        <v>1791</v>
      </c>
      <c r="AJ956" t="s">
        <v>286</v>
      </c>
      <c r="AK956" s="56" t="s">
        <v>325</v>
      </c>
    </row>
    <row r="957" spans="33:37">
      <c r="AG957" s="134" t="s">
        <v>2838</v>
      </c>
      <c r="AI957" t="s">
        <v>1792</v>
      </c>
      <c r="AJ957" t="s">
        <v>286</v>
      </c>
      <c r="AK957" s="56" t="s">
        <v>325</v>
      </c>
    </row>
    <row r="958" spans="33:37">
      <c r="AG958" s="134" t="s">
        <v>2839</v>
      </c>
      <c r="AI958" t="s">
        <v>1793</v>
      </c>
      <c r="AJ958" t="s">
        <v>286</v>
      </c>
      <c r="AK958" s="56" t="s">
        <v>325</v>
      </c>
    </row>
    <row r="959" spans="33:37">
      <c r="AG959" s="134" t="s">
        <v>2840</v>
      </c>
      <c r="AI959" t="s">
        <v>1794</v>
      </c>
      <c r="AJ959" t="s">
        <v>286</v>
      </c>
      <c r="AK959" s="56" t="s">
        <v>325</v>
      </c>
    </row>
    <row r="960" spans="33:37">
      <c r="AG960" s="134" t="s">
        <v>2841</v>
      </c>
      <c r="AI960" t="s">
        <v>1795</v>
      </c>
      <c r="AJ960" t="s">
        <v>286</v>
      </c>
      <c r="AK960" s="56" t="s">
        <v>325</v>
      </c>
    </row>
    <row r="961" spans="33:37">
      <c r="AG961" s="134" t="s">
        <v>2842</v>
      </c>
      <c r="AI961" t="s">
        <v>1796</v>
      </c>
      <c r="AJ961" t="s">
        <v>286</v>
      </c>
      <c r="AK961" s="56" t="s">
        <v>325</v>
      </c>
    </row>
    <row r="962" spans="33:37">
      <c r="AG962" s="134" t="s">
        <v>2843</v>
      </c>
      <c r="AI962" t="s">
        <v>1797</v>
      </c>
      <c r="AJ962" t="s">
        <v>286</v>
      </c>
      <c r="AK962" s="56" t="s">
        <v>325</v>
      </c>
    </row>
    <row r="963" spans="33:37">
      <c r="AG963" s="134" t="s">
        <v>2844</v>
      </c>
      <c r="AI963" t="s">
        <v>1798</v>
      </c>
      <c r="AJ963" t="s">
        <v>286</v>
      </c>
      <c r="AK963" s="56" t="s">
        <v>325</v>
      </c>
    </row>
    <row r="964" spans="33:37">
      <c r="AG964" s="134" t="s">
        <v>2845</v>
      </c>
      <c r="AI964" t="s">
        <v>1799</v>
      </c>
      <c r="AJ964" t="s">
        <v>286</v>
      </c>
      <c r="AK964" s="56" t="s">
        <v>325</v>
      </c>
    </row>
    <row r="965" spans="33:37">
      <c r="AG965" s="134" t="s">
        <v>2846</v>
      </c>
      <c r="AI965" t="s">
        <v>1800</v>
      </c>
      <c r="AJ965" t="s">
        <v>286</v>
      </c>
      <c r="AK965" s="56" t="s">
        <v>325</v>
      </c>
    </row>
    <row r="966" spans="33:37">
      <c r="AG966" s="134" t="s">
        <v>2847</v>
      </c>
      <c r="AI966" t="s">
        <v>1801</v>
      </c>
      <c r="AJ966" t="s">
        <v>286</v>
      </c>
      <c r="AK966" s="56" t="s">
        <v>325</v>
      </c>
    </row>
    <row r="967" spans="33:37">
      <c r="AG967" s="134" t="s">
        <v>2848</v>
      </c>
      <c r="AI967" t="s">
        <v>1802</v>
      </c>
      <c r="AJ967" t="s">
        <v>286</v>
      </c>
      <c r="AK967" s="56" t="s">
        <v>325</v>
      </c>
    </row>
    <row r="968" spans="33:37">
      <c r="AG968" s="134" t="s">
        <v>2849</v>
      </c>
      <c r="AI968" t="s">
        <v>1803</v>
      </c>
      <c r="AJ968" s="15" t="s">
        <v>219</v>
      </c>
      <c r="AK968" s="132" t="s">
        <v>220</v>
      </c>
    </row>
    <row r="969" spans="33:37">
      <c r="AG969" s="134" t="s">
        <v>2850</v>
      </c>
      <c r="AI969" t="s">
        <v>1804</v>
      </c>
      <c r="AJ969" s="15" t="s">
        <v>219</v>
      </c>
      <c r="AK969" s="132" t="s">
        <v>220</v>
      </c>
    </row>
    <row r="970" spans="33:37">
      <c r="AG970" s="134" t="s">
        <v>2851</v>
      </c>
      <c r="AI970" t="s">
        <v>1805</v>
      </c>
      <c r="AJ970" t="s">
        <v>286</v>
      </c>
      <c r="AK970" s="56" t="s">
        <v>325</v>
      </c>
    </row>
    <row r="971" spans="33:37">
      <c r="AG971" s="134" t="s">
        <v>2852</v>
      </c>
      <c r="AI971" t="s">
        <v>1806</v>
      </c>
      <c r="AJ971" t="s">
        <v>286</v>
      </c>
      <c r="AK971" s="56" t="s">
        <v>325</v>
      </c>
    </row>
    <row r="972" spans="33:37">
      <c r="AG972" s="134" t="s">
        <v>2853</v>
      </c>
      <c r="AI972" t="s">
        <v>1807</v>
      </c>
      <c r="AJ972" t="s">
        <v>286</v>
      </c>
      <c r="AK972" s="56" t="s">
        <v>325</v>
      </c>
    </row>
    <row r="973" spans="33:37">
      <c r="AG973" s="134" t="s">
        <v>2854</v>
      </c>
      <c r="AI973" t="s">
        <v>1808</v>
      </c>
      <c r="AJ973" t="s">
        <v>270</v>
      </c>
      <c r="AK973" s="137" t="s">
        <v>220</v>
      </c>
    </row>
    <row r="974" spans="33:37">
      <c r="AG974" s="134" t="s">
        <v>2855</v>
      </c>
      <c r="AI974" t="s">
        <v>1809</v>
      </c>
      <c r="AJ974" t="s">
        <v>270</v>
      </c>
      <c r="AK974" s="137" t="s">
        <v>220</v>
      </c>
    </row>
    <row r="975" spans="33:37">
      <c r="AG975" s="134" t="s">
        <v>2856</v>
      </c>
      <c r="AI975" t="s">
        <v>1810</v>
      </c>
      <c r="AJ975" t="s">
        <v>286</v>
      </c>
      <c r="AK975" s="56" t="s">
        <v>325</v>
      </c>
    </row>
    <row r="976" spans="33:37">
      <c r="AG976" s="134" t="s">
        <v>2858</v>
      </c>
      <c r="AI976" t="s">
        <v>1812</v>
      </c>
      <c r="AJ976" t="s">
        <v>286</v>
      </c>
      <c r="AK976" s="56" t="s">
        <v>325</v>
      </c>
    </row>
    <row r="977" spans="33:37">
      <c r="AG977" s="134" t="s">
        <v>2859</v>
      </c>
      <c r="AI977" t="s">
        <v>1813</v>
      </c>
      <c r="AJ977" t="s">
        <v>258</v>
      </c>
      <c r="AK977" s="132" t="s">
        <v>259</v>
      </c>
    </row>
    <row r="978" spans="33:37">
      <c r="AG978" s="134" t="s">
        <v>2860</v>
      </c>
      <c r="AI978" t="s">
        <v>1814</v>
      </c>
      <c r="AJ978" t="s">
        <v>286</v>
      </c>
      <c r="AK978" s="132" t="s">
        <v>259</v>
      </c>
    </row>
    <row r="979" spans="33:37">
      <c r="AG979" s="134" t="s">
        <v>2861</v>
      </c>
      <c r="AI979" t="s">
        <v>1815</v>
      </c>
      <c r="AJ979" t="s">
        <v>286</v>
      </c>
      <c r="AK979" s="132" t="s">
        <v>259</v>
      </c>
    </row>
    <row r="980" spans="33:37">
      <c r="AG980" s="134" t="s">
        <v>2862</v>
      </c>
      <c r="AI980" t="s">
        <v>1816</v>
      </c>
      <c r="AJ980" t="s">
        <v>286</v>
      </c>
      <c r="AK980" s="132" t="s">
        <v>259</v>
      </c>
    </row>
    <row r="981" spans="33:37">
      <c r="AG981" s="134" t="s">
        <v>2863</v>
      </c>
      <c r="AI981" t="s">
        <v>1817</v>
      </c>
      <c r="AJ981" t="s">
        <v>258</v>
      </c>
      <c r="AK981" s="132" t="s">
        <v>259</v>
      </c>
    </row>
    <row r="982" spans="33:37">
      <c r="AG982" s="134" t="s">
        <v>2864</v>
      </c>
      <c r="AI982" t="s">
        <v>1818</v>
      </c>
      <c r="AJ982" s="15" t="s">
        <v>219</v>
      </c>
      <c r="AK982" s="132" t="s">
        <v>220</v>
      </c>
    </row>
    <row r="983" spans="33:37">
      <c r="AG983" s="134" t="s">
        <v>2865</v>
      </c>
      <c r="AI983" t="s">
        <v>1819</v>
      </c>
      <c r="AJ983" t="s">
        <v>286</v>
      </c>
      <c r="AK983" s="132" t="s">
        <v>259</v>
      </c>
    </row>
    <row r="984" spans="33:37">
      <c r="AG984" s="134" t="s">
        <v>2868</v>
      </c>
      <c r="AI984" t="s">
        <v>1822</v>
      </c>
      <c r="AJ984" t="s">
        <v>258</v>
      </c>
      <c r="AK984" s="132" t="s">
        <v>259</v>
      </c>
    </row>
    <row r="985" spans="33:37">
      <c r="AG985" s="134" t="s">
        <v>2869</v>
      </c>
      <c r="AI985" t="s">
        <v>1823</v>
      </c>
      <c r="AJ985" t="s">
        <v>258</v>
      </c>
      <c r="AK985" s="132" t="s">
        <v>259</v>
      </c>
    </row>
    <row r="986" spans="33:37">
      <c r="AG986" s="134" t="s">
        <v>2870</v>
      </c>
      <c r="AI986" t="s">
        <v>1824</v>
      </c>
      <c r="AJ986" t="s">
        <v>258</v>
      </c>
      <c r="AK986" s="132" t="s">
        <v>259</v>
      </c>
    </row>
    <row r="987" spans="33:37">
      <c r="AG987" s="134" t="s">
        <v>2871</v>
      </c>
      <c r="AI987" t="s">
        <v>1825</v>
      </c>
      <c r="AJ987" t="s">
        <v>286</v>
      </c>
      <c r="AK987" s="132" t="s">
        <v>259</v>
      </c>
    </row>
    <row r="988" spans="33:37">
      <c r="AG988" s="134" t="s">
        <v>2872</v>
      </c>
      <c r="AI988" t="s">
        <v>1826</v>
      </c>
      <c r="AJ988" t="s">
        <v>258</v>
      </c>
      <c r="AK988" s="132" t="s">
        <v>259</v>
      </c>
    </row>
    <row r="989" spans="33:37">
      <c r="AG989" s="134" t="s">
        <v>2873</v>
      </c>
      <c r="AI989" t="s">
        <v>1827</v>
      </c>
      <c r="AJ989" t="s">
        <v>286</v>
      </c>
      <c r="AK989" s="132" t="s">
        <v>259</v>
      </c>
    </row>
    <row r="990" spans="33:37">
      <c r="AG990" s="134" t="s">
        <v>2874</v>
      </c>
      <c r="AI990" t="s">
        <v>1828</v>
      </c>
      <c r="AJ990" t="s">
        <v>258</v>
      </c>
      <c r="AK990" s="56" t="s">
        <v>307</v>
      </c>
    </row>
    <row r="991" spans="33:37">
      <c r="AG991" s="134" t="s">
        <v>2875</v>
      </c>
      <c r="AI991" t="s">
        <v>1829</v>
      </c>
      <c r="AJ991" t="s">
        <v>258</v>
      </c>
      <c r="AK991" s="132" t="s">
        <v>259</v>
      </c>
    </row>
    <row r="992" spans="33:37">
      <c r="AG992" s="134" t="s">
        <v>2876</v>
      </c>
      <c r="AI992" t="s">
        <v>1830</v>
      </c>
      <c r="AJ992" t="s">
        <v>258</v>
      </c>
      <c r="AK992" s="132" t="s">
        <v>259</v>
      </c>
    </row>
    <row r="993" spans="33:37">
      <c r="AG993" s="134" t="s">
        <v>2877</v>
      </c>
      <c r="AI993" t="s">
        <v>1831</v>
      </c>
      <c r="AJ993" t="s">
        <v>258</v>
      </c>
      <c r="AK993" s="132" t="s">
        <v>259</v>
      </c>
    </row>
    <row r="994" spans="33:37">
      <c r="AG994" s="134" t="s">
        <v>2880</v>
      </c>
      <c r="AI994" t="s">
        <v>1834</v>
      </c>
      <c r="AJ994" t="s">
        <v>258</v>
      </c>
      <c r="AK994" s="56" t="s">
        <v>310</v>
      </c>
    </row>
    <row r="995" spans="33:37">
      <c r="AG995" s="134" t="s">
        <v>2881</v>
      </c>
      <c r="AI995" t="s">
        <v>1835</v>
      </c>
      <c r="AJ995" t="s">
        <v>258</v>
      </c>
      <c r="AK995" s="56" t="s">
        <v>307</v>
      </c>
    </row>
    <row r="996" spans="33:37">
      <c r="AG996" s="134" t="s">
        <v>2883</v>
      </c>
      <c r="AI996" t="s">
        <v>1837</v>
      </c>
      <c r="AJ996" t="s">
        <v>258</v>
      </c>
      <c r="AK996" s="56" t="s">
        <v>310</v>
      </c>
    </row>
    <row r="997" spans="33:37">
      <c r="AG997" s="134" t="s">
        <v>2884</v>
      </c>
      <c r="AI997" t="s">
        <v>1838</v>
      </c>
      <c r="AJ997" t="s">
        <v>286</v>
      </c>
      <c r="AK997" s="56" t="s">
        <v>279</v>
      </c>
    </row>
    <row r="998" spans="33:37">
      <c r="AG998" s="134" t="s">
        <v>2885</v>
      </c>
      <c r="AI998" t="s">
        <v>1839</v>
      </c>
      <c r="AJ998" t="s">
        <v>286</v>
      </c>
      <c r="AK998" s="56" t="s">
        <v>279</v>
      </c>
    </row>
    <row r="999" spans="33:37">
      <c r="AG999" s="134" t="s">
        <v>2886</v>
      </c>
      <c r="AI999" t="s">
        <v>1840</v>
      </c>
      <c r="AJ999" t="s">
        <v>286</v>
      </c>
      <c r="AK999" s="56" t="s">
        <v>279</v>
      </c>
    </row>
    <row r="1000" spans="33:37">
      <c r="AG1000" s="134" t="s">
        <v>2887</v>
      </c>
      <c r="AI1000" t="s">
        <v>1841</v>
      </c>
      <c r="AJ1000" t="s">
        <v>286</v>
      </c>
      <c r="AK1000" s="56" t="s">
        <v>325</v>
      </c>
    </row>
    <row r="1001" spans="33:37">
      <c r="AG1001" s="134" t="s">
        <v>2888</v>
      </c>
      <c r="AI1001" t="s">
        <v>1842</v>
      </c>
      <c r="AJ1001" t="s">
        <v>286</v>
      </c>
      <c r="AK1001" s="56" t="s">
        <v>325</v>
      </c>
    </row>
    <row r="1002" spans="33:37">
      <c r="AG1002" s="134" t="s">
        <v>2889</v>
      </c>
      <c r="AI1002" t="s">
        <v>1843</v>
      </c>
      <c r="AJ1002" t="s">
        <v>286</v>
      </c>
      <c r="AK1002" s="56" t="s">
        <v>325</v>
      </c>
    </row>
    <row r="1003" spans="33:37">
      <c r="AG1003" s="134" t="s">
        <v>2890</v>
      </c>
      <c r="AI1003" t="s">
        <v>1844</v>
      </c>
      <c r="AJ1003" t="s">
        <v>286</v>
      </c>
      <c r="AK1003" s="56" t="s">
        <v>325</v>
      </c>
    </row>
    <row r="1004" spans="33:37">
      <c r="AG1004" s="134" t="s">
        <v>2891</v>
      </c>
      <c r="AI1004" t="s">
        <v>1845</v>
      </c>
      <c r="AJ1004" t="s">
        <v>286</v>
      </c>
      <c r="AK1004" s="56" t="s">
        <v>325</v>
      </c>
    </row>
    <row r="1005" spans="33:37">
      <c r="AG1005" s="134" t="s">
        <v>2892</v>
      </c>
      <c r="AI1005" t="s">
        <v>1846</v>
      </c>
      <c r="AJ1005" t="s">
        <v>286</v>
      </c>
      <c r="AK1005" s="56" t="s">
        <v>325</v>
      </c>
    </row>
    <row r="1006" spans="33:37">
      <c r="AG1006" s="134" t="s">
        <v>2893</v>
      </c>
      <c r="AI1006" t="s">
        <v>1847</v>
      </c>
      <c r="AJ1006" t="s">
        <v>286</v>
      </c>
      <c r="AK1006" s="56" t="s">
        <v>325</v>
      </c>
    </row>
    <row r="1007" spans="33:37">
      <c r="AG1007" s="134" t="s">
        <v>2894</v>
      </c>
      <c r="AI1007" t="s">
        <v>1848</v>
      </c>
      <c r="AJ1007" t="s">
        <v>286</v>
      </c>
      <c r="AK1007" s="56" t="s">
        <v>325</v>
      </c>
    </row>
    <row r="1008" spans="33:37">
      <c r="AG1008" s="134" t="s">
        <v>2895</v>
      </c>
      <c r="AI1008" t="s">
        <v>1849</v>
      </c>
      <c r="AJ1008" t="s">
        <v>286</v>
      </c>
      <c r="AK1008" s="56" t="s">
        <v>325</v>
      </c>
    </row>
    <row r="1009" spans="33:37">
      <c r="AG1009" s="134" t="s">
        <v>2896</v>
      </c>
      <c r="AI1009" t="s">
        <v>1850</v>
      </c>
      <c r="AJ1009" t="s">
        <v>286</v>
      </c>
      <c r="AK1009" s="56" t="s">
        <v>325</v>
      </c>
    </row>
    <row r="1010" spans="33:37">
      <c r="AG1010" s="134" t="s">
        <v>2897</v>
      </c>
      <c r="AI1010" t="s">
        <v>1851</v>
      </c>
      <c r="AJ1010" t="s">
        <v>286</v>
      </c>
      <c r="AK1010" s="56" t="s">
        <v>325</v>
      </c>
    </row>
    <row r="1011" spans="33:37">
      <c r="AG1011" s="134" t="s">
        <v>2898</v>
      </c>
      <c r="AI1011" t="s">
        <v>1852</v>
      </c>
      <c r="AJ1011" t="s">
        <v>286</v>
      </c>
      <c r="AK1011" s="56" t="s">
        <v>325</v>
      </c>
    </row>
    <row r="1012" spans="33:37">
      <c r="AG1012" s="134" t="s">
        <v>2899</v>
      </c>
      <c r="AI1012" t="s">
        <v>1853</v>
      </c>
      <c r="AJ1012" t="s">
        <v>286</v>
      </c>
      <c r="AK1012" s="56" t="s">
        <v>325</v>
      </c>
    </row>
    <row r="1013" spans="33:37">
      <c r="AG1013" s="134" t="s">
        <v>2900</v>
      </c>
      <c r="AI1013" t="s">
        <v>1854</v>
      </c>
      <c r="AJ1013" t="s">
        <v>286</v>
      </c>
      <c r="AK1013" s="56" t="s">
        <v>325</v>
      </c>
    </row>
    <row r="1014" spans="33:37">
      <c r="AG1014" s="134" t="s">
        <v>2901</v>
      </c>
      <c r="AI1014" t="s">
        <v>1855</v>
      </c>
      <c r="AJ1014" t="s">
        <v>286</v>
      </c>
      <c r="AK1014" s="56" t="s">
        <v>325</v>
      </c>
    </row>
    <row r="1015" spans="33:37">
      <c r="AG1015" s="134" t="s">
        <v>2902</v>
      </c>
      <c r="AI1015" t="s">
        <v>1856</v>
      </c>
      <c r="AJ1015" t="s">
        <v>286</v>
      </c>
      <c r="AK1015" s="56" t="s">
        <v>325</v>
      </c>
    </row>
    <row r="1016" spans="33:37">
      <c r="AG1016" s="134" t="s">
        <v>2903</v>
      </c>
      <c r="AI1016" t="s">
        <v>1857</v>
      </c>
      <c r="AJ1016" t="s">
        <v>286</v>
      </c>
      <c r="AK1016" s="56" t="s">
        <v>325</v>
      </c>
    </row>
    <row r="1017" spans="33:37">
      <c r="AG1017" s="134" t="s">
        <v>2904</v>
      </c>
      <c r="AI1017" t="s">
        <v>1858</v>
      </c>
      <c r="AJ1017" t="s">
        <v>286</v>
      </c>
      <c r="AK1017" s="56" t="s">
        <v>325</v>
      </c>
    </row>
    <row r="1018" spans="33:37">
      <c r="AG1018" s="134" t="s">
        <v>2905</v>
      </c>
      <c r="AI1018" t="s">
        <v>1859</v>
      </c>
      <c r="AJ1018" t="s">
        <v>286</v>
      </c>
      <c r="AK1018" s="56" t="s">
        <v>325</v>
      </c>
    </row>
    <row r="1019" spans="33:37">
      <c r="AG1019" s="134" t="s">
        <v>2906</v>
      </c>
      <c r="AI1019" t="s">
        <v>1860</v>
      </c>
      <c r="AJ1019" t="s">
        <v>286</v>
      </c>
      <c r="AK1019" s="56" t="s">
        <v>325</v>
      </c>
    </row>
    <row r="1020" spans="33:37">
      <c r="AG1020" s="134" t="s">
        <v>2907</v>
      </c>
      <c r="AI1020" t="s">
        <v>1861</v>
      </c>
      <c r="AJ1020" t="s">
        <v>286</v>
      </c>
      <c r="AK1020" s="56" t="s">
        <v>325</v>
      </c>
    </row>
    <row r="1021" spans="33:37">
      <c r="AG1021" s="134" t="s">
        <v>2908</v>
      </c>
      <c r="AI1021" t="s">
        <v>1862</v>
      </c>
      <c r="AJ1021" t="s">
        <v>286</v>
      </c>
      <c r="AK1021" s="56" t="s">
        <v>325</v>
      </c>
    </row>
    <row r="1022" spans="33:37">
      <c r="AG1022" s="134" t="s">
        <v>2909</v>
      </c>
      <c r="AI1022" t="s">
        <v>1863</v>
      </c>
      <c r="AJ1022" t="s">
        <v>286</v>
      </c>
      <c r="AK1022" s="56" t="s">
        <v>325</v>
      </c>
    </row>
    <row r="1023" spans="33:37">
      <c r="AG1023" s="134" t="s">
        <v>2910</v>
      </c>
      <c r="AI1023" t="s">
        <v>1864</v>
      </c>
      <c r="AJ1023" t="s">
        <v>286</v>
      </c>
      <c r="AK1023" s="56" t="s">
        <v>325</v>
      </c>
    </row>
    <row r="1024" spans="33:37">
      <c r="AG1024" s="134" t="s">
        <v>2911</v>
      </c>
      <c r="AI1024" t="s">
        <v>1865</v>
      </c>
      <c r="AJ1024" t="s">
        <v>286</v>
      </c>
      <c r="AK1024" s="56" t="s">
        <v>325</v>
      </c>
    </row>
    <row r="1025" spans="33:37">
      <c r="AG1025" s="134" t="s">
        <v>2912</v>
      </c>
      <c r="AI1025" t="s">
        <v>1866</v>
      </c>
      <c r="AJ1025" t="s">
        <v>286</v>
      </c>
      <c r="AK1025" s="56" t="s">
        <v>325</v>
      </c>
    </row>
    <row r="1026" spans="33:37">
      <c r="AG1026" s="134" t="s">
        <v>2913</v>
      </c>
      <c r="AI1026" t="s">
        <v>1867</v>
      </c>
      <c r="AJ1026" t="s">
        <v>286</v>
      </c>
      <c r="AK1026" s="56" t="s">
        <v>325</v>
      </c>
    </row>
    <row r="1027" spans="33:37">
      <c r="AG1027" s="134" t="s">
        <v>2914</v>
      </c>
      <c r="AI1027" t="s">
        <v>1868</v>
      </c>
      <c r="AJ1027" t="s">
        <v>286</v>
      </c>
      <c r="AK1027" s="56" t="s">
        <v>325</v>
      </c>
    </row>
    <row r="1028" spans="33:37">
      <c r="AG1028" s="134" t="s">
        <v>2915</v>
      </c>
      <c r="AI1028" t="s">
        <v>1869</v>
      </c>
      <c r="AJ1028" t="s">
        <v>286</v>
      </c>
      <c r="AK1028" s="56" t="s">
        <v>325</v>
      </c>
    </row>
    <row r="1029" spans="33:37">
      <c r="AG1029" s="134" t="s">
        <v>2916</v>
      </c>
      <c r="AI1029" t="s">
        <v>1870</v>
      </c>
      <c r="AJ1029" t="s">
        <v>286</v>
      </c>
      <c r="AK1029" s="56" t="s">
        <v>325</v>
      </c>
    </row>
    <row r="1030" spans="33:37">
      <c r="AG1030" s="134" t="s">
        <v>2917</v>
      </c>
      <c r="AI1030" t="s">
        <v>1871</v>
      </c>
      <c r="AJ1030" t="s">
        <v>286</v>
      </c>
      <c r="AK1030" s="56" t="s">
        <v>325</v>
      </c>
    </row>
    <row r="1031" spans="33:37">
      <c r="AG1031" s="134" t="s">
        <v>2918</v>
      </c>
      <c r="AI1031" t="s">
        <v>1872</v>
      </c>
      <c r="AJ1031" t="s">
        <v>286</v>
      </c>
      <c r="AK1031" s="56" t="s">
        <v>325</v>
      </c>
    </row>
    <row r="1032" spans="33:37">
      <c r="AG1032" s="134" t="s">
        <v>2919</v>
      </c>
      <c r="AI1032" t="s">
        <v>1873</v>
      </c>
      <c r="AJ1032" t="s">
        <v>286</v>
      </c>
      <c r="AK1032" s="56" t="s">
        <v>325</v>
      </c>
    </row>
    <row r="1033" spans="33:37">
      <c r="AG1033" s="134" t="s">
        <v>2920</v>
      </c>
      <c r="AI1033" t="s">
        <v>1874</v>
      </c>
      <c r="AJ1033" t="s">
        <v>286</v>
      </c>
      <c r="AK1033" s="56" t="s">
        <v>325</v>
      </c>
    </row>
    <row r="1034" spans="33:37">
      <c r="AG1034" s="134" t="s">
        <v>2921</v>
      </c>
      <c r="AI1034" t="s">
        <v>1875</v>
      </c>
      <c r="AJ1034" t="s">
        <v>286</v>
      </c>
      <c r="AK1034" s="56" t="s">
        <v>325</v>
      </c>
    </row>
    <row r="1035" spans="33:37">
      <c r="AG1035" s="134" t="s">
        <v>2922</v>
      </c>
      <c r="AI1035" t="s">
        <v>1876</v>
      </c>
      <c r="AJ1035" t="s">
        <v>286</v>
      </c>
      <c r="AK1035" s="56" t="s">
        <v>325</v>
      </c>
    </row>
    <row r="1036" spans="33:37">
      <c r="AG1036" s="134" t="s">
        <v>2923</v>
      </c>
      <c r="AI1036" t="s">
        <v>1877</v>
      </c>
      <c r="AJ1036" t="s">
        <v>286</v>
      </c>
      <c r="AK1036" s="56" t="s">
        <v>325</v>
      </c>
    </row>
    <row r="1037" spans="33:37">
      <c r="AG1037" s="134" t="s">
        <v>2924</v>
      </c>
      <c r="AI1037" t="s">
        <v>1878</v>
      </c>
      <c r="AJ1037" t="s">
        <v>286</v>
      </c>
      <c r="AK1037" s="56" t="s">
        <v>325</v>
      </c>
    </row>
    <row r="1038" spans="33:37">
      <c r="AG1038" s="134" t="s">
        <v>2925</v>
      </c>
      <c r="AI1038" t="s">
        <v>1879</v>
      </c>
      <c r="AJ1038" t="s">
        <v>286</v>
      </c>
      <c r="AK1038" s="56" t="s">
        <v>325</v>
      </c>
    </row>
    <row r="1039" spans="33:37">
      <c r="AG1039" s="134" t="s">
        <v>2926</v>
      </c>
      <c r="AI1039" t="s">
        <v>1880</v>
      </c>
      <c r="AJ1039" t="s">
        <v>286</v>
      </c>
      <c r="AK1039" s="56" t="s">
        <v>325</v>
      </c>
    </row>
    <row r="1040" spans="33:37">
      <c r="AG1040" s="134" t="s">
        <v>2927</v>
      </c>
      <c r="AI1040" t="s">
        <v>1881</v>
      </c>
      <c r="AJ1040" t="s">
        <v>286</v>
      </c>
      <c r="AK1040" s="56" t="s">
        <v>325</v>
      </c>
    </row>
    <row r="1041" spans="33:37">
      <c r="AG1041" s="134" t="s">
        <v>2928</v>
      </c>
      <c r="AI1041" t="s">
        <v>1882</v>
      </c>
      <c r="AJ1041" t="s">
        <v>286</v>
      </c>
      <c r="AK1041" s="56" t="s">
        <v>325</v>
      </c>
    </row>
    <row r="1042" spans="33:37">
      <c r="AG1042" s="134" t="s">
        <v>2929</v>
      </c>
      <c r="AI1042" t="s">
        <v>1883</v>
      </c>
      <c r="AJ1042" t="s">
        <v>286</v>
      </c>
      <c r="AK1042" s="56" t="s">
        <v>325</v>
      </c>
    </row>
    <row r="1043" spans="33:37">
      <c r="AG1043" s="134" t="s">
        <v>2930</v>
      </c>
      <c r="AI1043" t="s">
        <v>1884</v>
      </c>
      <c r="AJ1043" t="s">
        <v>286</v>
      </c>
      <c r="AK1043" s="56" t="s">
        <v>325</v>
      </c>
    </row>
    <row r="1044" spans="33:37">
      <c r="AG1044" s="134" t="s">
        <v>2931</v>
      </c>
      <c r="AI1044" t="s">
        <v>1885</v>
      </c>
      <c r="AJ1044" t="s">
        <v>286</v>
      </c>
      <c r="AK1044" s="56" t="s">
        <v>325</v>
      </c>
    </row>
    <row r="1045" spans="33:37">
      <c r="AG1045" s="134" t="s">
        <v>2932</v>
      </c>
      <c r="AI1045" t="s">
        <v>1886</v>
      </c>
      <c r="AJ1045" t="s">
        <v>286</v>
      </c>
      <c r="AK1045" s="56" t="s">
        <v>325</v>
      </c>
    </row>
    <row r="1046" spans="33:37">
      <c r="AG1046" s="134" t="s">
        <v>2933</v>
      </c>
      <c r="AI1046" t="s">
        <v>1887</v>
      </c>
      <c r="AJ1046" t="s">
        <v>286</v>
      </c>
      <c r="AK1046" s="56" t="s">
        <v>325</v>
      </c>
    </row>
    <row r="1047" spans="33:37">
      <c r="AG1047" s="134" t="s">
        <v>2934</v>
      </c>
      <c r="AI1047" t="s">
        <v>1888</v>
      </c>
      <c r="AJ1047" t="s">
        <v>286</v>
      </c>
      <c r="AK1047" s="56" t="s">
        <v>325</v>
      </c>
    </row>
    <row r="1048" spans="33:37">
      <c r="AG1048" s="134" t="s">
        <v>2935</v>
      </c>
      <c r="AI1048" t="s">
        <v>1889</v>
      </c>
      <c r="AJ1048" t="s">
        <v>286</v>
      </c>
      <c r="AK1048" s="56" t="s">
        <v>325</v>
      </c>
    </row>
    <row r="1049" spans="33:37">
      <c r="AG1049" s="134" t="s">
        <v>2936</v>
      </c>
      <c r="AI1049" t="s">
        <v>1890</v>
      </c>
      <c r="AJ1049" t="s">
        <v>286</v>
      </c>
      <c r="AK1049" s="56" t="s">
        <v>325</v>
      </c>
    </row>
    <row r="1050" spans="33:37">
      <c r="AG1050" s="134" t="s">
        <v>2937</v>
      </c>
      <c r="AI1050" t="s">
        <v>1891</v>
      </c>
      <c r="AJ1050" t="s">
        <v>286</v>
      </c>
      <c r="AK1050" s="56" t="s">
        <v>325</v>
      </c>
    </row>
    <row r="1051" spans="33:37">
      <c r="AG1051" s="134" t="s">
        <v>2938</v>
      </c>
      <c r="AI1051" t="s">
        <v>1892</v>
      </c>
      <c r="AJ1051" t="s">
        <v>286</v>
      </c>
      <c r="AK1051" s="56" t="s">
        <v>325</v>
      </c>
    </row>
    <row r="1052" spans="33:37">
      <c r="AG1052" s="134" t="s">
        <v>2939</v>
      </c>
      <c r="AI1052" t="s">
        <v>1893</v>
      </c>
      <c r="AJ1052" t="s">
        <v>286</v>
      </c>
      <c r="AK1052" s="56" t="s">
        <v>325</v>
      </c>
    </row>
    <row r="1053" spans="33:37">
      <c r="AG1053" s="138" t="s">
        <v>2969</v>
      </c>
      <c r="AH1053" s="88"/>
      <c r="AI1053" s="88"/>
      <c r="AJ1053" s="88" t="s">
        <v>286</v>
      </c>
      <c r="AK1053" s="58" t="s">
        <v>325</v>
      </c>
    </row>
  </sheetData>
  <autoFilter ref="AG6:AK1053" xr:uid="{00000000-0009-0000-0000-000006000000}"/>
  <sortState xmlns:xlrd2="http://schemas.microsoft.com/office/spreadsheetml/2017/richdata2" ref="P7:P257">
    <sortCondition ref="P257"/>
  </sortState>
  <mergeCells count="12">
    <mergeCell ref="BN3:BO3"/>
    <mergeCell ref="BE3:BK3"/>
    <mergeCell ref="AM3:AO3"/>
    <mergeCell ref="AP3:AS3"/>
    <mergeCell ref="AY3:BD3"/>
    <mergeCell ref="BL3:BM3"/>
    <mergeCell ref="A3:J3"/>
    <mergeCell ref="Q3:W3"/>
    <mergeCell ref="X3:AF3"/>
    <mergeCell ref="AG3:AL3"/>
    <mergeCell ref="AT3:AX3"/>
    <mergeCell ref="K3:P3"/>
  </mergeCells>
  <phoneticPr fontId="30" type="noConversion"/>
  <dataValidations count="7">
    <dataValidation type="list" allowBlank="1" showInputMessage="1" showErrorMessage="1" sqref="N7:N8" xr:uid="{00000000-0002-0000-0600-000000000000}">
      <formula1>"Мужской,Женский"</formula1>
    </dataValidation>
    <dataValidation type="list" allowBlank="1" showInputMessage="1" showErrorMessage="1" sqref="J7:J8" xr:uid="{00000000-0002-0000-0600-000001000000}">
      <formula1>"первичное,повторное"</formula1>
    </dataValidation>
    <dataValidation allowBlank="1" showInputMessage="1" showErrorMessage="1" errorTitle="Неверный формат данных" error="Введите ИНН – 10 цифр" sqref="D6" xr:uid="{00000000-0002-0000-0600-000002000000}"/>
    <dataValidation type="whole" allowBlank="1" showInputMessage="1" showErrorMessage="1" errorTitle="Неверный формат данных" error="Введите ИНН – 10 цифр" sqref="D5 D7:D10" xr:uid="{00000000-0002-0000-0600-000003000000}">
      <formula1>1000000000</formula1>
      <formula2>9999999999</formula2>
    </dataValidation>
    <dataValidation type="date" operator="lessThan" allowBlank="1" showInputMessage="1" showErrorMessage="1" errorTitle="Неверный формат данных" error="Введите дату и время в формате: ДД.ММ.ГГГГ ч:мм" sqref="F6:F7 BE258 P258 O7 B1:B1048576" xr:uid="{00000000-0002-0000-0600-000004000000}">
      <formula1>NOW()</formula1>
    </dataValidation>
    <dataValidation type="date" operator="lessThan" allowBlank="1" showInputMessage="1" showErrorMessage="1" errorTitle="Неверный формат данных" error="Введите дату формате: ДД.ММ.ГГГГ" sqref="BN5:BN1048576" xr:uid="{00000000-0002-0000-0600-000005000000}">
      <formula1>NOW()</formula1>
    </dataValidation>
    <dataValidation type="list" allowBlank="1" showInputMessage="1" showErrorMessage="1" sqref="AC11:AC258 AB259:AB643 Z259:Z643 L11:L643" xr:uid="{00000000-0002-0000-0600-00000600000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D4:D46"/>
  <sheetViews>
    <sheetView workbookViewId="0">
      <selection activeCell="A5" sqref="A5"/>
    </sheetView>
  </sheetViews>
  <sheetFormatPr defaultRowHeight="15"/>
  <cols>
    <col min="4" max="4" width="18.7109375" bestFit="1" customWidth="1"/>
  </cols>
  <sheetData>
    <row r="4" spans="4:4">
      <c r="D4">
        <v>1</v>
      </c>
    </row>
    <row r="5" spans="4:4">
      <c r="D5" t="s">
        <v>561</v>
      </c>
    </row>
    <row r="6" spans="4:4">
      <c r="D6" t="s">
        <v>571</v>
      </c>
    </row>
    <row r="7" spans="4:4">
      <c r="D7" t="s">
        <v>4729</v>
      </c>
    </row>
    <row r="8" spans="4:4">
      <c r="D8" t="s">
        <v>4733</v>
      </c>
    </row>
    <row r="9" spans="4:4">
      <c r="D9" t="s">
        <v>572</v>
      </c>
    </row>
    <row r="10" spans="4:4">
      <c r="D10" t="s">
        <v>537</v>
      </c>
    </row>
    <row r="11" spans="4:4">
      <c r="D11" t="s">
        <v>563</v>
      </c>
    </row>
    <row r="12" spans="4:4">
      <c r="D12" t="s">
        <v>538</v>
      </c>
    </row>
    <row r="13" spans="4:4">
      <c r="D13" t="s">
        <v>4734</v>
      </c>
    </row>
    <row r="14" spans="4:4">
      <c r="D14" t="s">
        <v>541</v>
      </c>
    </row>
    <row r="15" spans="4:4">
      <c r="D15" t="s">
        <v>573</v>
      </c>
    </row>
    <row r="16" spans="4:4">
      <c r="D16" t="s">
        <v>4732</v>
      </c>
    </row>
    <row r="17" spans="4:4">
      <c r="D17" t="s">
        <v>542</v>
      </c>
    </row>
    <row r="18" spans="4:4">
      <c r="D18" t="s">
        <v>574</v>
      </c>
    </row>
    <row r="19" spans="4:4">
      <c r="D19" t="s">
        <v>4730</v>
      </c>
    </row>
    <row r="20" spans="4:4">
      <c r="D20" t="s">
        <v>575</v>
      </c>
    </row>
    <row r="21" spans="4:4">
      <c r="D21" t="s">
        <v>564</v>
      </c>
    </row>
    <row r="22" spans="4:4">
      <c r="D22" t="s">
        <v>4735</v>
      </c>
    </row>
    <row r="23" spans="4:4">
      <c r="D23" t="s">
        <v>544</v>
      </c>
    </row>
    <row r="24" spans="4:4">
      <c r="D24" t="s">
        <v>545</v>
      </c>
    </row>
    <row r="25" spans="4:4">
      <c r="D25" t="s">
        <v>566</v>
      </c>
    </row>
    <row r="26" spans="4:4">
      <c r="D26" t="s">
        <v>576</v>
      </c>
    </row>
    <row r="27" spans="4:4">
      <c r="D27" t="s">
        <v>577</v>
      </c>
    </row>
    <row r="28" spans="4:4">
      <c r="D28" t="s">
        <v>547</v>
      </c>
    </row>
    <row r="29" spans="4:4">
      <c r="D29" t="s">
        <v>548</v>
      </c>
    </row>
    <row r="30" spans="4:4">
      <c r="D30" t="s">
        <v>549</v>
      </c>
    </row>
    <row r="31" spans="4:4">
      <c r="D31" t="s">
        <v>567</v>
      </c>
    </row>
    <row r="32" spans="4:4">
      <c r="D32" t="s">
        <v>550</v>
      </c>
    </row>
    <row r="33" spans="4:4">
      <c r="D33" t="s">
        <v>551</v>
      </c>
    </row>
    <row r="34" spans="4:4">
      <c r="D34" t="s">
        <v>4731</v>
      </c>
    </row>
    <row r="35" spans="4:4">
      <c r="D35" t="s">
        <v>578</v>
      </c>
    </row>
    <row r="36" spans="4:4">
      <c r="D36" t="s">
        <v>579</v>
      </c>
    </row>
    <row r="37" spans="4:4">
      <c r="D37" t="s">
        <v>553</v>
      </c>
    </row>
    <row r="38" spans="4:4">
      <c r="D38" t="s">
        <v>554</v>
      </c>
    </row>
    <row r="39" spans="4:4">
      <c r="D39" t="s">
        <v>568</v>
      </c>
    </row>
    <row r="40" spans="4:4">
      <c r="D40" t="s">
        <v>555</v>
      </c>
    </row>
    <row r="41" spans="4:4">
      <c r="D41" t="s">
        <v>580</v>
      </c>
    </row>
    <row r="42" spans="4:4">
      <c r="D42" t="s">
        <v>556</v>
      </c>
    </row>
    <row r="43" spans="4:4">
      <c r="D43" t="s">
        <v>557</v>
      </c>
    </row>
    <row r="44" spans="4:4">
      <c r="D44" t="s">
        <v>558</v>
      </c>
    </row>
    <row r="45" spans="4:4">
      <c r="D45" t="s">
        <v>569</v>
      </c>
    </row>
    <row r="46" spans="4:4">
      <c r="D46" t="s">
        <v>570</v>
      </c>
    </row>
  </sheetData>
  <autoFilter ref="D4:D46" xr:uid="{00000000-0009-0000-0000-000007000000}">
    <sortState xmlns:xlrd2="http://schemas.microsoft.com/office/spreadsheetml/2017/richdata2" ref="D5:D46">
      <sortCondition ref="D4:D46"/>
    </sortState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>
      <selection activeCell="A5" sqref="A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41</vt:i4>
      </vt:variant>
    </vt:vector>
  </HeadingPairs>
  <TitlesOfParts>
    <vt:vector size="52" baseType="lpstr">
      <vt:lpstr>ЭИ</vt:lpstr>
      <vt:lpstr>Инструкции</vt:lpstr>
      <vt:lpstr>ЕИАС</vt:lpstr>
      <vt:lpstr>подтвержденные</vt:lpstr>
      <vt:lpstr>Данные</vt:lpstr>
      <vt:lpstr>ИНН</vt:lpstr>
      <vt:lpstr>спр</vt:lpstr>
      <vt:lpstr>Лист3</vt:lpstr>
      <vt:lpstr>Лист1</vt:lpstr>
      <vt:lpstr>спрдонос</vt:lpstr>
      <vt:lpstr>спр-репорт</vt:lpstr>
      <vt:lpstr>амбД</vt:lpstr>
      <vt:lpstr>вакц</vt:lpstr>
      <vt:lpstr>вдмрД</vt:lpstr>
      <vt:lpstr>времягоспД</vt:lpstr>
      <vt:lpstr>времяобрД</vt:lpstr>
      <vt:lpstr>всетер</vt:lpstr>
      <vt:lpstr>госпамбД</vt:lpstr>
      <vt:lpstr>данетД</vt:lpstr>
      <vt:lpstr>ДиагнозД</vt:lpstr>
      <vt:lpstr>Диагнозы</vt:lpstr>
      <vt:lpstr>ИНН!Извлечь</vt:lpstr>
      <vt:lpstr>исход</vt:lpstr>
      <vt:lpstr>катконтД</vt:lpstr>
      <vt:lpstr>кк</vt:lpstr>
      <vt:lpstr>масочныйД</vt:lpstr>
      <vt:lpstr>место_укуса</vt:lpstr>
      <vt:lpstr>местообрД</vt:lpstr>
      <vt:lpstr>местоустРепорт</vt:lpstr>
      <vt:lpstr>МКБ</vt:lpstr>
      <vt:lpstr>мфцД</vt:lpstr>
      <vt:lpstr>наличиеконтД</vt:lpstr>
      <vt:lpstr>нахвстацД</vt:lpstr>
      <vt:lpstr>нахстацД</vt:lpstr>
      <vt:lpstr>общпитД</vt:lpstr>
      <vt:lpstr>парикД</vt:lpstr>
      <vt:lpstr>перчаткиД</vt:lpstr>
      <vt:lpstr>причина</vt:lpstr>
      <vt:lpstr>район</vt:lpstr>
      <vt:lpstr>резскринисслР</vt:lpstr>
      <vt:lpstr>скрины</vt:lpstr>
      <vt:lpstr>состояниеД</vt:lpstr>
      <vt:lpstr>СОЦ</vt:lpstr>
      <vt:lpstr>соцД</vt:lpstr>
      <vt:lpstr>соцР</vt:lpstr>
      <vt:lpstr>страна</vt:lpstr>
      <vt:lpstr>субъект</vt:lpstr>
      <vt:lpstr>т1</vt:lpstr>
      <vt:lpstr>т2</vt:lpstr>
      <vt:lpstr>транспортД</vt:lpstr>
      <vt:lpstr>тцД</vt:lpstr>
      <vt:lpstr>увзД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</dc:creator>
  <cp:lastModifiedBy>user</cp:lastModifiedBy>
  <cp:lastPrinted>2021-12-15T06:11:57Z</cp:lastPrinted>
  <dcterms:created xsi:type="dcterms:W3CDTF">2021-07-21T13:41:26Z</dcterms:created>
  <dcterms:modified xsi:type="dcterms:W3CDTF">2024-10-23T04:49:53Z</dcterms:modified>
</cp:coreProperties>
</file>